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FFBFD802-0D1B-4B6A-8B5C-FD69B83FB831}" xr6:coauthVersionLast="36" xr6:coauthVersionMax="36" xr10:uidLastSave="{00000000-0000-0000-0000-000000000000}"/>
  <bookViews>
    <workbookView xWindow="0" yWindow="0" windowWidth="28800" windowHeight="12120" firstSheet="3" activeTab="3" xr2:uid="{00000000-000D-0000-FFFF-FFFF00000000}"/>
  </bookViews>
  <sheets>
    <sheet name="DOKTORA (2)" sheetId="5" r:id="rId1"/>
    <sheet name="YÜKSEK LİSANS" sheetId="4" r:id="rId2"/>
    <sheet name="DOKTORA (3)" sheetId="6" r:id="rId3"/>
    <sheet name="2023-2024 BAHAR Y.LDOK SON LİS." sheetId="9" r:id="rId4"/>
  </sheets>
  <definedNames>
    <definedName name="_xlnm._FilterDatabase" localSheetId="3" hidden="1">'2023-2024 BAHAR Y.LDOK SON LİS.'!$A$6:$P$80</definedName>
    <definedName name="_xlnm._FilterDatabase" localSheetId="0" hidden="1">'DOKTORA (2)'!$A$8:$Q$46</definedName>
    <definedName name="_xlnm._FilterDatabase" localSheetId="2" hidden="1">'DOKTORA (3)'!$A$3:$Q$44</definedName>
    <definedName name="_xlnm._FilterDatabase" localSheetId="1" hidden="1">'YÜKSEK LİSANS'!$A$19:$N$115</definedName>
    <definedName name="_xlnm.Print_Area" localSheetId="0">'DOKTORA (2)'!$A$6:$Q$52</definedName>
    <definedName name="_xlnm.Print_Area" localSheetId="2">'DOKTORA (3)'!$A$1:$Q$50</definedName>
  </definedNames>
  <calcPr calcId="181029"/>
</workbook>
</file>

<file path=xl/calcChain.xml><?xml version="1.0" encoding="utf-8"?>
<calcChain xmlns="http://schemas.openxmlformats.org/spreadsheetml/2006/main">
  <c r="N7" i="9" l="1"/>
  <c r="M7" i="9"/>
  <c r="O7" i="9" s="1"/>
  <c r="L7" i="9"/>
  <c r="K36" i="6" l="1"/>
  <c r="J36" i="6"/>
  <c r="I36" i="6"/>
  <c r="L35" i="6"/>
  <c r="I35" i="6" s="1"/>
  <c r="K35" i="6"/>
  <c r="J35" i="6"/>
  <c r="L34" i="6"/>
  <c r="I34" i="6" s="1"/>
  <c r="K34" i="6"/>
  <c r="J34" i="6"/>
  <c r="L33" i="6"/>
  <c r="K33" i="6"/>
  <c r="J33" i="6"/>
  <c r="L32" i="6"/>
  <c r="K32" i="6"/>
  <c r="J32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I26" i="6" s="1"/>
  <c r="K26" i="6"/>
  <c r="J26" i="6"/>
  <c r="L25" i="6"/>
  <c r="K25" i="6"/>
  <c r="J25" i="6"/>
  <c r="L24" i="6"/>
  <c r="K24" i="6"/>
  <c r="J24" i="6"/>
  <c r="L23" i="6"/>
  <c r="K23" i="6"/>
  <c r="J23" i="6"/>
  <c r="L22" i="6"/>
  <c r="I22" i="6" s="1"/>
  <c r="K22" i="6"/>
  <c r="J22" i="6"/>
  <c r="L21" i="6"/>
  <c r="K21" i="6"/>
  <c r="J21" i="6"/>
  <c r="L20" i="6"/>
  <c r="K20" i="6"/>
  <c r="J20" i="6"/>
  <c r="L19" i="6"/>
  <c r="K19" i="6"/>
  <c r="J19" i="6"/>
  <c r="L18" i="6"/>
  <c r="I18" i="6" s="1"/>
  <c r="K18" i="6"/>
  <c r="J18" i="6"/>
  <c r="L17" i="6"/>
  <c r="K17" i="6"/>
  <c r="J17" i="6"/>
  <c r="L16" i="6"/>
  <c r="K16" i="6"/>
  <c r="J16" i="6"/>
  <c r="L15" i="6"/>
  <c r="K15" i="6"/>
  <c r="J15" i="6"/>
  <c r="L14" i="6"/>
  <c r="I14" i="6" s="1"/>
  <c r="K14" i="6"/>
  <c r="J14" i="6"/>
  <c r="L13" i="6"/>
  <c r="K13" i="6"/>
  <c r="J13" i="6"/>
  <c r="L12" i="6"/>
  <c r="K12" i="6"/>
  <c r="J12" i="6"/>
  <c r="L11" i="6"/>
  <c r="K11" i="6"/>
  <c r="J11" i="6"/>
  <c r="L10" i="6"/>
  <c r="I10" i="6" s="1"/>
  <c r="K10" i="6"/>
  <c r="J10" i="6"/>
  <c r="L9" i="6"/>
  <c r="K9" i="6"/>
  <c r="J9" i="6"/>
  <c r="L8" i="6"/>
  <c r="K8" i="6"/>
  <c r="J8" i="6"/>
  <c r="L7" i="6"/>
  <c r="K7" i="6"/>
  <c r="J7" i="6"/>
  <c r="L6" i="6"/>
  <c r="I6" i="6" s="1"/>
  <c r="K6" i="6"/>
  <c r="J6" i="6"/>
  <c r="L5" i="6"/>
  <c r="K5" i="6"/>
  <c r="J5" i="6"/>
  <c r="L4" i="6"/>
  <c r="K4" i="6"/>
  <c r="J4" i="6"/>
  <c r="K38" i="5"/>
  <c r="I38" i="5" s="1"/>
  <c r="J38" i="5"/>
  <c r="L37" i="5"/>
  <c r="K37" i="5"/>
  <c r="J37" i="5"/>
  <c r="L36" i="5"/>
  <c r="K36" i="5"/>
  <c r="J36" i="5"/>
  <c r="L35" i="5"/>
  <c r="K35" i="5"/>
  <c r="J35" i="5"/>
  <c r="L34" i="5"/>
  <c r="K34" i="5"/>
  <c r="J34" i="5"/>
  <c r="L33" i="5"/>
  <c r="K33" i="5"/>
  <c r="J33" i="5"/>
  <c r="L32" i="5"/>
  <c r="K32" i="5"/>
  <c r="J32" i="5"/>
  <c r="L31" i="5"/>
  <c r="K31" i="5"/>
  <c r="J31" i="5"/>
  <c r="L30" i="5"/>
  <c r="K30" i="5"/>
  <c r="J30" i="5"/>
  <c r="L29" i="5"/>
  <c r="K29" i="5"/>
  <c r="J29" i="5"/>
  <c r="L28" i="5"/>
  <c r="K28" i="5"/>
  <c r="J28" i="5"/>
  <c r="L27" i="5"/>
  <c r="K27" i="5"/>
  <c r="J27" i="5"/>
  <c r="L26" i="5"/>
  <c r="K26" i="5"/>
  <c r="J26" i="5"/>
  <c r="L25" i="5"/>
  <c r="K25" i="5"/>
  <c r="J25" i="5"/>
  <c r="L24" i="5"/>
  <c r="K24" i="5"/>
  <c r="I24" i="5" s="1"/>
  <c r="J24" i="5"/>
  <c r="L23" i="5"/>
  <c r="K23" i="5"/>
  <c r="I23" i="5" s="1"/>
  <c r="J23" i="5"/>
  <c r="L22" i="5"/>
  <c r="K22" i="5"/>
  <c r="J22" i="5"/>
  <c r="L10" i="5"/>
  <c r="K10" i="5"/>
  <c r="J10" i="5"/>
  <c r="L15" i="5"/>
  <c r="K15" i="5"/>
  <c r="J15" i="5"/>
  <c r="L19" i="5"/>
  <c r="K19" i="5"/>
  <c r="J19" i="5"/>
  <c r="L9" i="5"/>
  <c r="K9" i="5"/>
  <c r="J9" i="5"/>
  <c r="L17" i="5"/>
  <c r="K17" i="5"/>
  <c r="J17" i="5"/>
  <c r="L20" i="5"/>
  <c r="K20" i="5"/>
  <c r="J20" i="5"/>
  <c r="L18" i="5"/>
  <c r="K18" i="5"/>
  <c r="J18" i="5"/>
  <c r="L12" i="5"/>
  <c r="K12" i="5"/>
  <c r="J12" i="5"/>
  <c r="L14" i="5"/>
  <c r="K14" i="5"/>
  <c r="J14" i="5"/>
  <c r="L11" i="5"/>
  <c r="K11" i="5"/>
  <c r="J11" i="5"/>
  <c r="L13" i="5"/>
  <c r="K13" i="5"/>
  <c r="J13" i="5"/>
  <c r="L21" i="5"/>
  <c r="K21" i="5"/>
  <c r="I21" i="5" s="1"/>
  <c r="J21" i="5"/>
  <c r="L16" i="5"/>
  <c r="K16" i="5"/>
  <c r="J16" i="5"/>
  <c r="K20" i="4"/>
  <c r="K24" i="4"/>
  <c r="K23" i="4"/>
  <c r="I23" i="4" s="1"/>
  <c r="K22" i="4"/>
  <c r="K25" i="4"/>
  <c r="K26" i="4"/>
  <c r="I26" i="4" s="1"/>
  <c r="K27" i="4"/>
  <c r="K28" i="4"/>
  <c r="K29" i="4"/>
  <c r="K30" i="4"/>
  <c r="I30" i="4" s="1"/>
  <c r="K31" i="4"/>
  <c r="K32" i="4"/>
  <c r="K33" i="4"/>
  <c r="K34" i="4"/>
  <c r="I34" i="4" s="1"/>
  <c r="K35" i="4"/>
  <c r="K36" i="4"/>
  <c r="J20" i="4"/>
  <c r="J24" i="4"/>
  <c r="I24" i="4" s="1"/>
  <c r="J23" i="4"/>
  <c r="J22" i="4"/>
  <c r="I22" i="4"/>
  <c r="J25" i="4"/>
  <c r="I25" i="4" s="1"/>
  <c r="J26" i="4"/>
  <c r="J27" i="4"/>
  <c r="J28" i="4"/>
  <c r="I28" i="4"/>
  <c r="J29" i="4"/>
  <c r="I29" i="4" s="1"/>
  <c r="J30" i="4"/>
  <c r="J31" i="4"/>
  <c r="J32" i="4"/>
  <c r="I32" i="4" s="1"/>
  <c r="J33" i="4"/>
  <c r="I33" i="4" s="1"/>
  <c r="J34" i="4"/>
  <c r="J35" i="4"/>
  <c r="I35" i="4" s="1"/>
  <c r="J36" i="4"/>
  <c r="I36" i="4" s="1"/>
  <c r="K21" i="4"/>
  <c r="J21" i="4"/>
  <c r="I21" i="4" s="1"/>
  <c r="I35" i="5" l="1"/>
  <c r="I13" i="5"/>
  <c r="I18" i="5"/>
  <c r="I19" i="5"/>
  <c r="I27" i="5"/>
  <c r="I31" i="5"/>
  <c r="I11" i="5"/>
  <c r="I20" i="5"/>
  <c r="I15" i="5"/>
  <c r="I28" i="5"/>
  <c r="I32" i="5"/>
  <c r="I36" i="5"/>
  <c r="I20" i="4"/>
  <c r="I22" i="5"/>
  <c r="I31" i="4"/>
  <c r="I5" i="6"/>
  <c r="I9" i="6"/>
  <c r="I13" i="6"/>
  <c r="I17" i="6"/>
  <c r="I21" i="6"/>
  <c r="I25" i="6"/>
  <c r="I29" i="6"/>
  <c r="I33" i="6"/>
  <c r="I27" i="4"/>
  <c r="I4" i="6"/>
  <c r="I8" i="6"/>
  <c r="I12" i="6"/>
  <c r="I16" i="6"/>
  <c r="I20" i="6"/>
  <c r="I24" i="6"/>
  <c r="I28" i="6"/>
  <c r="I32" i="6"/>
  <c r="I16" i="5"/>
  <c r="I14" i="5"/>
  <c r="I12" i="5"/>
  <c r="I17" i="5"/>
  <c r="I9" i="5"/>
  <c r="I10" i="5"/>
  <c r="I25" i="5"/>
  <c r="I26" i="5"/>
  <c r="I29" i="5"/>
  <c r="I30" i="5"/>
  <c r="I33" i="5"/>
  <c r="I34" i="5"/>
  <c r="I37" i="5"/>
  <c r="I7" i="6"/>
  <c r="I11" i="6"/>
  <c r="I15" i="6"/>
  <c r="I19" i="6"/>
  <c r="I23" i="6"/>
  <c r="I27" i="6"/>
  <c r="I31" i="6"/>
  <c r="I30" i="6"/>
</calcChain>
</file>

<file path=xl/sharedStrings.xml><?xml version="1.0" encoding="utf-8"?>
<sst xmlns="http://schemas.openxmlformats.org/spreadsheetml/2006/main" count="246" uniqueCount="77">
  <si>
    <t>PROGRAM</t>
  </si>
  <si>
    <t>ORTALAMA</t>
  </si>
  <si>
    <t>LİSANS NOTU</t>
  </si>
  <si>
    <t>Doktora</t>
  </si>
  <si>
    <t>Y.Lisans</t>
  </si>
  <si>
    <t>SIRA NO</t>
  </si>
  <si>
    <t>Durumu</t>
  </si>
  <si>
    <t>MÜLAKAT%10</t>
  </si>
  <si>
    <t>YÜK.LİSANS%30</t>
  </si>
  <si>
    <t>MÜLAKAT NOTU</t>
  </si>
  <si>
    <t>ALES%60</t>
  </si>
  <si>
    <t>ALES PUANI</t>
  </si>
  <si>
    <t>ÜDS/KPDS PUANI</t>
  </si>
  <si>
    <t>GELDİĞİ ÜNİ.</t>
  </si>
  <si>
    <t>ÜNVANI</t>
  </si>
  <si>
    <t>Ögr.Gör.</t>
  </si>
  <si>
    <t>Matematik</t>
  </si>
  <si>
    <t>Makine Müh.</t>
  </si>
  <si>
    <t>ANABİLİM DALI</t>
  </si>
  <si>
    <t>BİLİM DALI</t>
  </si>
  <si>
    <t>ADI SOYADI</t>
  </si>
  <si>
    <t>Arş.Gör.</t>
  </si>
  <si>
    <t>LİSANS%40</t>
  </si>
  <si>
    <t>Zafer BEKİRYAZICI</t>
  </si>
  <si>
    <t>Recep Tayyip Erdoğan Üni.</t>
  </si>
  <si>
    <t>Uy.Matematik</t>
  </si>
  <si>
    <t>Y.LİSANS NOTU</t>
  </si>
  <si>
    <t>Iğdır Üni.</t>
  </si>
  <si>
    <t>İnşaat Müh.</t>
  </si>
  <si>
    <t>Tunceli Üni.</t>
  </si>
  <si>
    <t>Erzincan Üni.</t>
  </si>
  <si>
    <t>Bayburt Üni.</t>
  </si>
  <si>
    <t>Tarık ÇELİK</t>
  </si>
  <si>
    <t>Ağrı İbrahim Çeçen Üni.</t>
  </si>
  <si>
    <t>Mehmet SEVER</t>
  </si>
  <si>
    <t>Ardahan Üni.</t>
  </si>
  <si>
    <t>KONTENJANLAR</t>
  </si>
  <si>
    <t>SONUÇ</t>
  </si>
  <si>
    <t>KONTENJAN</t>
  </si>
  <si>
    <t>İzzet ÖZHAMAMCI</t>
  </si>
  <si>
    <t>Yerleşemedi</t>
  </si>
  <si>
    <t>Evrim TOKLU</t>
  </si>
  <si>
    <t>Analiz ve Fonk. Teorisi</t>
  </si>
  <si>
    <t>Bingöl Üni.</t>
  </si>
  <si>
    <t>Hamdi Mustafa CİHAN</t>
  </si>
  <si>
    <t>Musa TARTIK</t>
  </si>
  <si>
    <t>Mol. Bio ve Genetik</t>
  </si>
  <si>
    <t>Biyoteknoloji</t>
  </si>
  <si>
    <t>Salih Cihan KÖSEOĞLU</t>
  </si>
  <si>
    <t>Endüstri Müh.</t>
  </si>
  <si>
    <t>Mehmet Murat CEYLAN</t>
  </si>
  <si>
    <t>Gıda Mühendisliği</t>
  </si>
  <si>
    <t>Kübra AKŞEHİR</t>
  </si>
  <si>
    <t>Yusuf ESEN</t>
  </si>
  <si>
    <t>Bengi HAKGÜDER TAZE</t>
  </si>
  <si>
    <t>Mesut COŞKUN</t>
  </si>
  <si>
    <t>Gümüşhane Üni.</t>
  </si>
  <si>
    <t>Yusuf GÜRBÜZ</t>
  </si>
  <si>
    <t>Elektrik-Elektronik Müh.</t>
  </si>
  <si>
    <t>Deniz FETTAHOĞLU</t>
  </si>
  <si>
    <t>Hidrolik</t>
  </si>
  <si>
    <t>Haberleşme</t>
  </si>
  <si>
    <t>Emin USLU</t>
  </si>
  <si>
    <t>Konstrüksüyon ve İmalat</t>
  </si>
  <si>
    <t>Bu Bölüme Yerleşti</t>
  </si>
  <si>
    <t>2013-2014 EĞİTİM ÖĞRETİM YILI BAHAR YARI YILI ÜNİP DOKTORA SONUÇ LİSTESİ</t>
  </si>
  <si>
    <t>2013-2014 EĞİTİM-ÖĞRETİM YILI BAHAR YARIYILI YÜKSEK LİSANS ÜNİP SONUÇ LİSTESİ</t>
  </si>
  <si>
    <t>GELDİĞİ ÜNİ./ENSTİTÜ</t>
  </si>
  <si>
    <t xml:space="preserve">Tarih </t>
  </si>
  <si>
    <t>Türkiye Cumhuriyeti Tarihi</t>
  </si>
  <si>
    <t xml:space="preserve">Kafkas Üniversitesi /Sosyal Bilimlerı Enstitüsü </t>
  </si>
  <si>
    <t>YABANCI DİL NOTU</t>
  </si>
  <si>
    <t>YABANCI DİL %20</t>
  </si>
  <si>
    <t>Not: Yukarıda ilgili Ana Bilim Dalı tarafından yatay geçiş başvusuru uygun görülen öğrencilerin Doktora kabul şartlarına göre değerlendirmesi yapılmıştır.</t>
  </si>
  <si>
    <t>Y.LİSANS%30</t>
  </si>
  <si>
    <t>M****p Ç***R</t>
  </si>
  <si>
    <t>2023-2024 EĞİTİM-ÖĞRETİM YILI BAHAR YARIYILI YATAY GEÇİŞ DOKTORA KAZANAN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</si>
</sst>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rgb="FF1C3462"/>
      <name val="Verdana"/>
      <family val="2"/>
      <charset val="162"/>
    </font>
    <font>
      <sz val="11"/>
      <name val="Calibri"/>
      <family val="2"/>
      <charset val="162"/>
      <scheme val="minor"/>
    </font>
    <font>
      <sz val="11"/>
      <color rgb="FF7030A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3" borderId="2" xfId="0" applyFont="1" applyFill="1" applyBorder="1"/>
    <xf numFmtId="0" fontId="1" fillId="3" borderId="1" xfId="0" applyFont="1" applyFill="1" applyBorder="1"/>
    <xf numFmtId="0" fontId="0" fillId="2" borderId="1" xfId="0" applyFill="1" applyBorder="1"/>
    <xf numFmtId="0" fontId="4" fillId="2" borderId="1" xfId="0" applyFont="1" applyFill="1" applyBorder="1"/>
    <xf numFmtId="0" fontId="1" fillId="3" borderId="2" xfId="0" applyFont="1" applyFill="1" applyBorder="1" applyAlignment="1">
      <alignment shrinkToFit="1"/>
    </xf>
    <xf numFmtId="0" fontId="1" fillId="3" borderId="1" xfId="0" applyFont="1" applyFill="1" applyBorder="1" applyAlignment="1">
      <alignment shrinkToFit="1"/>
    </xf>
    <xf numFmtId="0" fontId="5" fillId="4" borderId="1" xfId="0" applyFont="1" applyFill="1" applyBorder="1"/>
    <xf numFmtId="0" fontId="6" fillId="4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2" fillId="4" borderId="1" xfId="0" applyFont="1" applyFill="1" applyBorder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4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5:Q46"/>
  <sheetViews>
    <sheetView view="pageLayout" zoomScaleNormal="100" workbookViewId="0">
      <selection activeCell="B5" sqref="B5:Q5"/>
    </sheetView>
  </sheetViews>
  <sheetFormatPr defaultRowHeight="15" x14ac:dyDescent="0.25"/>
  <cols>
    <col min="1" max="1" width="3.140625" customWidth="1"/>
    <col min="2" max="2" width="20.7109375" customWidth="1"/>
    <col min="3" max="3" width="21.42578125" customWidth="1"/>
    <col min="4" max="4" width="8.28515625" customWidth="1"/>
    <col min="5" max="5" width="17" customWidth="1"/>
    <col min="6" max="6" width="20.28515625" customWidth="1"/>
    <col min="7" max="7" width="7.85546875" customWidth="1"/>
    <col min="8" max="8" width="7.140625" customWidth="1"/>
    <col min="9" max="9" width="11.85546875" customWidth="1"/>
    <col min="10" max="10" width="14.85546875" customWidth="1"/>
    <col min="11" max="11" width="12.85546875" customWidth="1"/>
    <col min="12" max="12" width="12.5703125" customWidth="1"/>
    <col min="13" max="13" width="8.85546875" customWidth="1"/>
    <col min="14" max="14" width="9.5703125" customWidth="1"/>
    <col min="15" max="15" width="9.85546875" customWidth="1"/>
    <col min="16" max="16" width="7.42578125" customWidth="1"/>
    <col min="17" max="17" width="17.5703125" customWidth="1"/>
    <col min="18" max="18" width="9.140625" customWidth="1"/>
  </cols>
  <sheetData>
    <row r="5" spans="1:17" x14ac:dyDescent="0.25">
      <c r="B5" s="28" t="s">
        <v>65</v>
      </c>
      <c r="C5" s="28"/>
      <c r="D5" s="28"/>
      <c r="E5" s="28"/>
      <c r="F5" s="28"/>
      <c r="G5" s="28"/>
      <c r="H5" s="28"/>
      <c r="I5" s="28"/>
      <c r="J5" s="28"/>
      <c r="K5" s="29"/>
      <c r="L5" s="29"/>
      <c r="M5" s="29"/>
      <c r="N5" s="29"/>
      <c r="O5" s="29"/>
      <c r="P5" s="29"/>
      <c r="Q5" s="29"/>
    </row>
    <row r="8" spans="1:17" x14ac:dyDescent="0.25">
      <c r="A8" s="3" t="s">
        <v>5</v>
      </c>
      <c r="B8" s="7" t="s">
        <v>13</v>
      </c>
      <c r="C8" s="7" t="s">
        <v>20</v>
      </c>
      <c r="D8" s="7" t="s">
        <v>14</v>
      </c>
      <c r="E8" s="7" t="s">
        <v>18</v>
      </c>
      <c r="F8" s="7" t="s">
        <v>19</v>
      </c>
      <c r="G8" s="7" t="s">
        <v>0</v>
      </c>
      <c r="H8" s="7" t="s">
        <v>36</v>
      </c>
      <c r="I8" s="7" t="s">
        <v>1</v>
      </c>
      <c r="J8" s="7" t="s">
        <v>7</v>
      </c>
      <c r="K8" s="7" t="s">
        <v>10</v>
      </c>
      <c r="L8" s="7" t="s">
        <v>8</v>
      </c>
      <c r="M8" s="7" t="s">
        <v>9</v>
      </c>
      <c r="N8" s="7" t="s">
        <v>11</v>
      </c>
      <c r="O8" s="7" t="s">
        <v>26</v>
      </c>
      <c r="P8" s="7" t="s">
        <v>12</v>
      </c>
      <c r="Q8" s="8" t="s">
        <v>37</v>
      </c>
    </row>
    <row r="9" spans="1:17" x14ac:dyDescent="0.25">
      <c r="A9" s="11">
        <v>1</v>
      </c>
      <c r="B9" s="9" t="s">
        <v>33</v>
      </c>
      <c r="C9" s="9" t="s">
        <v>41</v>
      </c>
      <c r="D9" s="9" t="s">
        <v>15</v>
      </c>
      <c r="E9" s="9" t="s">
        <v>16</v>
      </c>
      <c r="F9" s="9" t="s">
        <v>42</v>
      </c>
      <c r="G9" s="9" t="s">
        <v>3</v>
      </c>
      <c r="H9" s="9">
        <v>1</v>
      </c>
      <c r="I9" s="9">
        <f t="shared" ref="I9:I21" si="0">SUM(J9,K9,L9)</f>
        <v>81.565799999999996</v>
      </c>
      <c r="J9" s="9">
        <f t="shared" ref="J9:J21" si="1">SUM(M9*10/100)</f>
        <v>6</v>
      </c>
      <c r="K9" s="9">
        <f t="shared" ref="K9:K21" si="2">SUM(N9*60/100)</f>
        <v>48.652799999999999</v>
      </c>
      <c r="L9" s="9">
        <f t="shared" ref="L9:L21" si="3">SUM(O9*30/100)</f>
        <v>26.912999999999997</v>
      </c>
      <c r="M9" s="9">
        <v>60</v>
      </c>
      <c r="N9" s="9">
        <v>81.087999999999994</v>
      </c>
      <c r="O9" s="9">
        <v>89.71</v>
      </c>
      <c r="P9" s="9">
        <v>55</v>
      </c>
      <c r="Q9" s="9" t="s">
        <v>64</v>
      </c>
    </row>
    <row r="10" spans="1:17" x14ac:dyDescent="0.25">
      <c r="A10" s="11">
        <v>2</v>
      </c>
      <c r="B10" s="9" t="s">
        <v>29</v>
      </c>
      <c r="C10" s="9" t="s">
        <v>55</v>
      </c>
      <c r="D10" s="9" t="s">
        <v>15</v>
      </c>
      <c r="E10" s="9" t="s">
        <v>16</v>
      </c>
      <c r="F10" s="9" t="s">
        <v>42</v>
      </c>
      <c r="G10" s="9" t="s">
        <v>3</v>
      </c>
      <c r="H10" s="9">
        <v>1</v>
      </c>
      <c r="I10" s="9">
        <f t="shared" si="0"/>
        <v>73.425792000000001</v>
      </c>
      <c r="J10" s="9">
        <f t="shared" si="1"/>
        <v>0</v>
      </c>
      <c r="K10" s="9">
        <f t="shared" si="2"/>
        <v>47.295791999999999</v>
      </c>
      <c r="L10" s="9">
        <f t="shared" si="3"/>
        <v>26.13</v>
      </c>
      <c r="M10" s="9">
        <v>0</v>
      </c>
      <c r="N10" s="9">
        <v>78.826319999999996</v>
      </c>
      <c r="O10" s="9">
        <v>87.1</v>
      </c>
      <c r="P10" s="9">
        <v>55</v>
      </c>
      <c r="Q10" s="14" t="s">
        <v>40</v>
      </c>
    </row>
    <row r="11" spans="1:17" x14ac:dyDescent="0.25">
      <c r="A11" s="11">
        <v>3</v>
      </c>
      <c r="B11" s="9" t="s">
        <v>35</v>
      </c>
      <c r="C11" s="9" t="s">
        <v>39</v>
      </c>
      <c r="D11" s="9" t="s">
        <v>15</v>
      </c>
      <c r="E11" s="9" t="s">
        <v>51</v>
      </c>
      <c r="F11" s="9" t="s">
        <v>51</v>
      </c>
      <c r="G11" s="9" t="s">
        <v>3</v>
      </c>
      <c r="H11" s="9">
        <v>4</v>
      </c>
      <c r="I11" s="9">
        <f t="shared" si="0"/>
        <v>78.371901999999992</v>
      </c>
      <c r="J11" s="9">
        <f t="shared" si="1"/>
        <v>8.5</v>
      </c>
      <c r="K11" s="9">
        <f t="shared" si="2"/>
        <v>43.381901999999997</v>
      </c>
      <c r="L11" s="9">
        <f t="shared" si="3"/>
        <v>26.49</v>
      </c>
      <c r="M11" s="9">
        <v>85</v>
      </c>
      <c r="N11" s="9">
        <v>72.303169999999994</v>
      </c>
      <c r="O11" s="9">
        <v>88.3</v>
      </c>
      <c r="P11" s="9">
        <v>58</v>
      </c>
      <c r="Q11" s="9" t="s">
        <v>64</v>
      </c>
    </row>
    <row r="12" spans="1:17" x14ac:dyDescent="0.25">
      <c r="A12" s="11">
        <v>4</v>
      </c>
      <c r="B12" s="9" t="s">
        <v>27</v>
      </c>
      <c r="C12" s="9" t="s">
        <v>54</v>
      </c>
      <c r="D12" s="9" t="s">
        <v>21</v>
      </c>
      <c r="E12" s="9" t="s">
        <v>51</v>
      </c>
      <c r="F12" s="9" t="s">
        <v>51</v>
      </c>
      <c r="G12" s="9" t="s">
        <v>3</v>
      </c>
      <c r="H12" s="9">
        <v>4</v>
      </c>
      <c r="I12" s="9">
        <f t="shared" si="0"/>
        <v>82.184927999999985</v>
      </c>
      <c r="J12" s="9">
        <f t="shared" si="1"/>
        <v>9</v>
      </c>
      <c r="K12" s="9">
        <f t="shared" si="2"/>
        <v>43.646927999999996</v>
      </c>
      <c r="L12" s="9">
        <f t="shared" si="3"/>
        <v>29.537999999999997</v>
      </c>
      <c r="M12" s="9">
        <v>90</v>
      </c>
      <c r="N12" s="9">
        <v>72.744879999999995</v>
      </c>
      <c r="O12" s="9">
        <v>98.46</v>
      </c>
      <c r="P12" s="9">
        <v>85</v>
      </c>
      <c r="Q12" s="9" t="s">
        <v>64</v>
      </c>
    </row>
    <row r="13" spans="1:17" hidden="1" x14ac:dyDescent="0.25">
      <c r="A13" s="2">
        <v>4</v>
      </c>
      <c r="B13" s="2" t="s">
        <v>24</v>
      </c>
      <c r="C13" s="2" t="s">
        <v>23</v>
      </c>
      <c r="D13" s="2" t="s">
        <v>21</v>
      </c>
      <c r="E13" s="2" t="s">
        <v>16</v>
      </c>
      <c r="F13" s="2" t="s">
        <v>25</v>
      </c>
      <c r="G13" s="2" t="s">
        <v>3</v>
      </c>
      <c r="H13" s="2">
        <v>2</v>
      </c>
      <c r="I13" s="2">
        <f t="shared" si="0"/>
        <v>80.418087999999983</v>
      </c>
      <c r="J13" s="2">
        <f t="shared" si="1"/>
        <v>1</v>
      </c>
      <c r="K13" s="2">
        <f t="shared" si="2"/>
        <v>56.420087999999993</v>
      </c>
      <c r="L13" s="2">
        <f t="shared" si="3"/>
        <v>22.997999999999998</v>
      </c>
      <c r="M13" s="2">
        <v>10</v>
      </c>
      <c r="N13" s="2">
        <v>94.033479999999997</v>
      </c>
      <c r="O13" s="2">
        <v>76.66</v>
      </c>
      <c r="P13" s="2">
        <v>93.75</v>
      </c>
      <c r="Q13" s="2"/>
    </row>
    <row r="14" spans="1:17" x14ac:dyDescent="0.25">
      <c r="A14" s="11">
        <v>5</v>
      </c>
      <c r="B14" s="9" t="s">
        <v>27</v>
      </c>
      <c r="C14" s="9" t="s">
        <v>50</v>
      </c>
      <c r="D14" s="9" t="s">
        <v>21</v>
      </c>
      <c r="E14" s="9" t="s">
        <v>51</v>
      </c>
      <c r="F14" s="9" t="s">
        <v>51</v>
      </c>
      <c r="G14" s="9" t="s">
        <v>3</v>
      </c>
      <c r="H14" s="9">
        <v>4</v>
      </c>
      <c r="I14" s="9">
        <f t="shared" si="0"/>
        <v>83.669600000000003</v>
      </c>
      <c r="J14" s="9">
        <f t="shared" si="1"/>
        <v>9.1999999999999993</v>
      </c>
      <c r="K14" s="9">
        <f t="shared" si="2"/>
        <v>46.482600000000005</v>
      </c>
      <c r="L14" s="9">
        <f t="shared" si="3"/>
        <v>27.987000000000002</v>
      </c>
      <c r="M14" s="9">
        <v>92</v>
      </c>
      <c r="N14" s="9">
        <v>77.471000000000004</v>
      </c>
      <c r="O14" s="9">
        <v>93.29</v>
      </c>
      <c r="P14" s="9">
        <v>66.25</v>
      </c>
      <c r="Q14" s="9" t="s">
        <v>64</v>
      </c>
    </row>
    <row r="15" spans="1:17" x14ac:dyDescent="0.25">
      <c r="A15" s="11">
        <v>6</v>
      </c>
      <c r="B15" s="9" t="s">
        <v>31</v>
      </c>
      <c r="C15" s="9" t="s">
        <v>52</v>
      </c>
      <c r="D15" s="9" t="s">
        <v>21</v>
      </c>
      <c r="E15" s="9" t="s">
        <v>51</v>
      </c>
      <c r="F15" s="9" t="s">
        <v>51</v>
      </c>
      <c r="G15" s="9" t="s">
        <v>3</v>
      </c>
      <c r="H15" s="9">
        <v>4</v>
      </c>
      <c r="I15" s="9">
        <f t="shared" si="0"/>
        <v>86.13469400000001</v>
      </c>
      <c r="J15" s="9">
        <f t="shared" si="1"/>
        <v>9.8000000000000007</v>
      </c>
      <c r="K15" s="9">
        <f t="shared" si="2"/>
        <v>49.286694000000004</v>
      </c>
      <c r="L15" s="9">
        <f t="shared" si="3"/>
        <v>27.047999999999998</v>
      </c>
      <c r="M15" s="9">
        <v>98</v>
      </c>
      <c r="N15" s="9">
        <v>82.144490000000005</v>
      </c>
      <c r="O15" s="9">
        <v>90.16</v>
      </c>
      <c r="P15" s="9">
        <v>67.5</v>
      </c>
      <c r="Q15" s="9" t="s">
        <v>64</v>
      </c>
    </row>
    <row r="16" spans="1:17" x14ac:dyDescent="0.25">
      <c r="A16" s="11">
        <v>7</v>
      </c>
      <c r="B16" s="9" t="s">
        <v>35</v>
      </c>
      <c r="C16" s="9" t="s">
        <v>53</v>
      </c>
      <c r="D16" s="9" t="s">
        <v>15</v>
      </c>
      <c r="E16" s="9" t="s">
        <v>51</v>
      </c>
      <c r="F16" s="9" t="s">
        <v>51</v>
      </c>
      <c r="G16" s="9" t="s">
        <v>3</v>
      </c>
      <c r="H16" s="9">
        <v>4</v>
      </c>
      <c r="I16" s="9">
        <f t="shared" si="0"/>
        <v>74.872035999999994</v>
      </c>
      <c r="J16" s="9">
        <f t="shared" si="1"/>
        <v>2.5</v>
      </c>
      <c r="K16" s="9">
        <f t="shared" si="2"/>
        <v>46.242035999999999</v>
      </c>
      <c r="L16" s="9">
        <f t="shared" si="3"/>
        <v>26.13</v>
      </c>
      <c r="M16" s="9">
        <v>25</v>
      </c>
      <c r="N16" s="9">
        <v>77.070059999999998</v>
      </c>
      <c r="O16" s="9">
        <v>87.1</v>
      </c>
      <c r="P16" s="9">
        <v>70</v>
      </c>
      <c r="Q16" s="14" t="s">
        <v>40</v>
      </c>
    </row>
    <row r="17" spans="1:17" hidden="1" x14ac:dyDescent="0.25">
      <c r="A17" s="2">
        <v>11</v>
      </c>
      <c r="B17" s="2" t="s">
        <v>31</v>
      </c>
      <c r="C17" s="2" t="s">
        <v>32</v>
      </c>
      <c r="D17" s="2" t="s">
        <v>21</v>
      </c>
      <c r="E17" s="2" t="s">
        <v>16</v>
      </c>
      <c r="F17" s="2" t="s">
        <v>25</v>
      </c>
      <c r="G17" s="2" t="s">
        <v>3</v>
      </c>
      <c r="H17" s="2"/>
      <c r="I17" s="2">
        <f t="shared" si="0"/>
        <v>74.912751999999998</v>
      </c>
      <c r="J17" s="2">
        <f t="shared" si="1"/>
        <v>1</v>
      </c>
      <c r="K17" s="2">
        <f t="shared" si="2"/>
        <v>48.112752</v>
      </c>
      <c r="L17" s="2">
        <f t="shared" si="3"/>
        <v>25.8</v>
      </c>
      <c r="M17" s="2">
        <v>10</v>
      </c>
      <c r="N17" s="2">
        <v>80.187920000000005</v>
      </c>
      <c r="O17" s="2">
        <v>86</v>
      </c>
      <c r="P17" s="2">
        <v>78</v>
      </c>
      <c r="Q17" s="2"/>
    </row>
    <row r="18" spans="1:17" x14ac:dyDescent="0.25">
      <c r="A18" s="11">
        <v>8</v>
      </c>
      <c r="B18" s="9" t="s">
        <v>31</v>
      </c>
      <c r="C18" s="9" t="s">
        <v>59</v>
      </c>
      <c r="D18" s="9" t="s">
        <v>21</v>
      </c>
      <c r="E18" s="9" t="s">
        <v>28</v>
      </c>
      <c r="F18" s="9" t="s">
        <v>60</v>
      </c>
      <c r="G18" s="9" t="s">
        <v>3</v>
      </c>
      <c r="H18" s="9">
        <v>1</v>
      </c>
      <c r="I18" s="9">
        <f t="shared" si="0"/>
        <v>86.852243999999999</v>
      </c>
      <c r="J18" s="9">
        <f t="shared" si="1"/>
        <v>9</v>
      </c>
      <c r="K18" s="9">
        <f t="shared" si="2"/>
        <v>48.842244000000001</v>
      </c>
      <c r="L18" s="9">
        <f t="shared" si="3"/>
        <v>29.01</v>
      </c>
      <c r="M18" s="9">
        <v>90</v>
      </c>
      <c r="N18" s="9">
        <v>81.403739999999999</v>
      </c>
      <c r="O18" s="9">
        <v>96.7</v>
      </c>
      <c r="P18" s="9">
        <v>67.5</v>
      </c>
      <c r="Q18" s="9" t="s">
        <v>64</v>
      </c>
    </row>
    <row r="19" spans="1:17" hidden="1" x14ac:dyDescent="0.25">
      <c r="A19" s="2">
        <v>13</v>
      </c>
      <c r="B19" s="2" t="s">
        <v>33</v>
      </c>
      <c r="C19" s="2" t="s">
        <v>34</v>
      </c>
      <c r="D19" s="2" t="s">
        <v>21</v>
      </c>
      <c r="E19" s="2" t="s">
        <v>16</v>
      </c>
      <c r="F19" s="2" t="s">
        <v>25</v>
      </c>
      <c r="G19" s="2" t="s">
        <v>3</v>
      </c>
      <c r="H19" s="2"/>
      <c r="I19" s="2">
        <f t="shared" si="0"/>
        <v>73.239838000000006</v>
      </c>
      <c r="J19" s="2">
        <f t="shared" si="1"/>
        <v>4</v>
      </c>
      <c r="K19" s="2">
        <f t="shared" si="2"/>
        <v>45.191838000000004</v>
      </c>
      <c r="L19" s="2">
        <f t="shared" si="3"/>
        <v>24.047999999999998</v>
      </c>
      <c r="M19" s="2">
        <v>40</v>
      </c>
      <c r="N19" s="2">
        <v>75.319730000000007</v>
      </c>
      <c r="O19" s="2">
        <v>80.16</v>
      </c>
      <c r="P19" s="2">
        <v>88</v>
      </c>
      <c r="Q19" s="6"/>
    </row>
    <row r="20" spans="1:17" x14ac:dyDescent="0.25">
      <c r="A20" s="11"/>
      <c r="B20" s="9"/>
      <c r="C20" s="9"/>
      <c r="D20" s="9"/>
      <c r="E20" s="9"/>
      <c r="F20" s="9"/>
      <c r="G20" s="9"/>
      <c r="H20" s="9"/>
      <c r="I20" s="9">
        <f t="shared" si="0"/>
        <v>0</v>
      </c>
      <c r="J20" s="9">
        <f t="shared" si="1"/>
        <v>0</v>
      </c>
      <c r="K20" s="9">
        <f t="shared" si="2"/>
        <v>0</v>
      </c>
      <c r="L20" s="9">
        <f t="shared" si="3"/>
        <v>0</v>
      </c>
      <c r="M20" s="9"/>
      <c r="N20" s="9"/>
      <c r="O20" s="9"/>
      <c r="P20" s="9"/>
      <c r="Q20" s="9"/>
    </row>
    <row r="21" spans="1:17" x14ac:dyDescent="0.25">
      <c r="A21" s="11"/>
      <c r="B21" s="9"/>
      <c r="C21" s="9"/>
      <c r="D21" s="9"/>
      <c r="E21" s="9"/>
      <c r="F21" s="9"/>
      <c r="G21" s="9"/>
      <c r="H21" s="9"/>
      <c r="I21" s="9">
        <f t="shared" si="0"/>
        <v>0</v>
      </c>
      <c r="J21" s="9">
        <f t="shared" si="1"/>
        <v>0</v>
      </c>
      <c r="K21" s="9">
        <f t="shared" si="2"/>
        <v>0</v>
      </c>
      <c r="L21" s="9">
        <f t="shared" si="3"/>
        <v>0</v>
      </c>
      <c r="M21" s="9"/>
      <c r="N21" s="9"/>
      <c r="O21" s="9"/>
      <c r="P21" s="9"/>
      <c r="Q21" s="9"/>
    </row>
    <row r="22" spans="1:17" hidden="1" x14ac:dyDescent="0.25">
      <c r="A22" s="5"/>
      <c r="B22" s="5"/>
      <c r="C22" s="5"/>
      <c r="D22" s="5"/>
      <c r="E22" s="5"/>
      <c r="F22" s="5"/>
      <c r="G22" s="5"/>
      <c r="H22" s="5"/>
      <c r="I22" s="2">
        <f t="shared" ref="I22:I38" si="4">SUM(J22,K22,L22)</f>
        <v>0</v>
      </c>
      <c r="J22" s="2">
        <f t="shared" ref="J22:J38" si="5">SUM(M22*10/100)</f>
        <v>0</v>
      </c>
      <c r="K22" s="2">
        <f t="shared" ref="K22:K38" si="6">SUM(N22*60/100)</f>
        <v>0</v>
      </c>
      <c r="L22" s="2">
        <f t="shared" ref="L22:L37" si="7">SUM(O22*30/100)</f>
        <v>0</v>
      </c>
      <c r="M22" s="2"/>
      <c r="N22" s="5"/>
      <c r="O22" s="5"/>
      <c r="P22" s="5"/>
      <c r="Q22" s="5"/>
    </row>
    <row r="23" spans="1:17" hidden="1" x14ac:dyDescent="0.25">
      <c r="A23" s="5"/>
      <c r="B23" s="5"/>
      <c r="C23" s="5"/>
      <c r="D23" s="5"/>
      <c r="E23" s="5"/>
      <c r="F23" s="5"/>
      <c r="G23" s="5"/>
      <c r="H23" s="5"/>
      <c r="I23" s="2">
        <f t="shared" si="4"/>
        <v>0</v>
      </c>
      <c r="J23" s="2">
        <f t="shared" si="5"/>
        <v>0</v>
      </c>
      <c r="K23" s="2">
        <f t="shared" si="6"/>
        <v>0</v>
      </c>
      <c r="L23" s="2">
        <f t="shared" si="7"/>
        <v>0</v>
      </c>
      <c r="M23" s="2"/>
      <c r="N23" s="5"/>
      <c r="O23" s="5"/>
      <c r="P23" s="5"/>
      <c r="Q23" s="5"/>
    </row>
    <row r="24" spans="1:17" hidden="1" x14ac:dyDescent="0.25">
      <c r="A24" s="5"/>
      <c r="B24" s="5"/>
      <c r="C24" s="5"/>
      <c r="D24" s="5"/>
      <c r="E24" s="5"/>
      <c r="F24" s="5"/>
      <c r="G24" s="5"/>
      <c r="H24" s="5"/>
      <c r="I24" s="2">
        <f t="shared" si="4"/>
        <v>0</v>
      </c>
      <c r="J24" s="2">
        <f t="shared" si="5"/>
        <v>0</v>
      </c>
      <c r="K24" s="2">
        <f t="shared" si="6"/>
        <v>0</v>
      </c>
      <c r="L24" s="2">
        <f t="shared" si="7"/>
        <v>0</v>
      </c>
      <c r="M24" s="2"/>
      <c r="N24" s="5"/>
      <c r="O24" s="5"/>
      <c r="P24" s="5"/>
      <c r="Q24" s="5"/>
    </row>
    <row r="25" spans="1:17" hidden="1" x14ac:dyDescent="0.25">
      <c r="A25" s="5"/>
      <c r="B25" s="5"/>
      <c r="C25" s="5"/>
      <c r="D25" s="5"/>
      <c r="E25" s="5"/>
      <c r="F25" s="5"/>
      <c r="G25" s="5"/>
      <c r="H25" s="5"/>
      <c r="I25" s="2">
        <f t="shared" si="4"/>
        <v>0</v>
      </c>
      <c r="J25" s="2">
        <f t="shared" si="5"/>
        <v>0</v>
      </c>
      <c r="K25" s="2">
        <f t="shared" si="6"/>
        <v>0</v>
      </c>
      <c r="L25" s="2">
        <f t="shared" si="7"/>
        <v>0</v>
      </c>
      <c r="M25" s="2"/>
      <c r="N25" s="5"/>
      <c r="O25" s="5"/>
      <c r="P25" s="5"/>
      <c r="Q25" s="5"/>
    </row>
    <row r="26" spans="1:17" hidden="1" x14ac:dyDescent="0.25">
      <c r="A26" s="5"/>
      <c r="B26" s="5"/>
      <c r="C26" s="5"/>
      <c r="D26" s="5"/>
      <c r="E26" s="5"/>
      <c r="F26" s="5"/>
      <c r="G26" s="5"/>
      <c r="H26" s="5"/>
      <c r="I26" s="2">
        <f t="shared" si="4"/>
        <v>0</v>
      </c>
      <c r="J26" s="2">
        <f t="shared" si="5"/>
        <v>0</v>
      </c>
      <c r="K26" s="2">
        <f t="shared" si="6"/>
        <v>0</v>
      </c>
      <c r="L26" s="2">
        <f t="shared" si="7"/>
        <v>0</v>
      </c>
      <c r="M26" s="2"/>
      <c r="N26" s="5"/>
      <c r="O26" s="5"/>
      <c r="P26" s="5"/>
      <c r="Q26" s="5"/>
    </row>
    <row r="27" spans="1:17" hidden="1" x14ac:dyDescent="0.25">
      <c r="A27" s="5"/>
      <c r="B27" s="5"/>
      <c r="C27" s="5"/>
      <c r="D27" s="5"/>
      <c r="E27" s="5"/>
      <c r="F27" s="5"/>
      <c r="G27" s="5"/>
      <c r="H27" s="5"/>
      <c r="I27" s="2">
        <f t="shared" si="4"/>
        <v>0</v>
      </c>
      <c r="J27" s="2">
        <f t="shared" si="5"/>
        <v>0</v>
      </c>
      <c r="K27" s="2">
        <f t="shared" si="6"/>
        <v>0</v>
      </c>
      <c r="L27" s="2">
        <f t="shared" si="7"/>
        <v>0</v>
      </c>
      <c r="M27" s="2"/>
      <c r="N27" s="5"/>
      <c r="O27" s="5"/>
      <c r="P27" s="5"/>
      <c r="Q27" s="5"/>
    </row>
    <row r="28" spans="1:17" hidden="1" x14ac:dyDescent="0.25">
      <c r="A28" s="5"/>
      <c r="B28" s="5"/>
      <c r="C28" s="5"/>
      <c r="D28" s="5"/>
      <c r="E28" s="5"/>
      <c r="F28" s="5"/>
      <c r="G28" s="5"/>
      <c r="H28" s="5"/>
      <c r="I28" s="2">
        <f t="shared" si="4"/>
        <v>0</v>
      </c>
      <c r="J28" s="2">
        <f t="shared" si="5"/>
        <v>0</v>
      </c>
      <c r="K28" s="2">
        <f t="shared" si="6"/>
        <v>0</v>
      </c>
      <c r="L28" s="2">
        <f t="shared" si="7"/>
        <v>0</v>
      </c>
      <c r="M28" s="2"/>
      <c r="N28" s="5"/>
      <c r="O28" s="5"/>
      <c r="P28" s="5"/>
      <c r="Q28" s="5"/>
    </row>
    <row r="29" spans="1:17" hidden="1" x14ac:dyDescent="0.25">
      <c r="A29" s="5"/>
      <c r="B29" s="5"/>
      <c r="C29" s="5"/>
      <c r="D29" s="5"/>
      <c r="E29" s="5"/>
      <c r="F29" s="5"/>
      <c r="G29" s="5"/>
      <c r="H29" s="5"/>
      <c r="I29" s="2">
        <f t="shared" si="4"/>
        <v>0</v>
      </c>
      <c r="J29" s="2">
        <f t="shared" si="5"/>
        <v>0</v>
      </c>
      <c r="K29" s="2">
        <f t="shared" si="6"/>
        <v>0</v>
      </c>
      <c r="L29" s="2">
        <f t="shared" si="7"/>
        <v>0</v>
      </c>
      <c r="M29" s="2"/>
      <c r="N29" s="5"/>
      <c r="O29" s="5"/>
      <c r="P29" s="5"/>
      <c r="Q29" s="5"/>
    </row>
    <row r="30" spans="1:17" hidden="1" x14ac:dyDescent="0.25">
      <c r="A30" s="5"/>
      <c r="B30" s="5"/>
      <c r="C30" s="5"/>
      <c r="D30" s="5"/>
      <c r="E30" s="5"/>
      <c r="F30" s="5"/>
      <c r="G30" s="5"/>
      <c r="H30" s="5"/>
      <c r="I30" s="2">
        <f t="shared" si="4"/>
        <v>0</v>
      </c>
      <c r="J30" s="2">
        <f t="shared" si="5"/>
        <v>0</v>
      </c>
      <c r="K30" s="2">
        <f t="shared" si="6"/>
        <v>0</v>
      </c>
      <c r="L30" s="2">
        <f t="shared" si="7"/>
        <v>0</v>
      </c>
      <c r="M30" s="2"/>
      <c r="N30" s="5"/>
      <c r="O30" s="5"/>
      <c r="P30" s="5"/>
      <c r="Q30" s="5"/>
    </row>
    <row r="31" spans="1:17" hidden="1" x14ac:dyDescent="0.25">
      <c r="A31" s="5"/>
      <c r="B31" s="5"/>
      <c r="C31" s="5"/>
      <c r="D31" s="5"/>
      <c r="E31" s="5"/>
      <c r="F31" s="5"/>
      <c r="G31" s="5"/>
      <c r="H31" s="5"/>
      <c r="I31" s="2">
        <f t="shared" si="4"/>
        <v>0</v>
      </c>
      <c r="J31" s="2">
        <f t="shared" si="5"/>
        <v>0</v>
      </c>
      <c r="K31" s="2">
        <f t="shared" si="6"/>
        <v>0</v>
      </c>
      <c r="L31" s="2">
        <f t="shared" si="7"/>
        <v>0</v>
      </c>
      <c r="M31" s="2"/>
      <c r="N31" s="5"/>
      <c r="O31" s="5"/>
      <c r="P31" s="5"/>
      <c r="Q31" s="5"/>
    </row>
    <row r="32" spans="1:17" hidden="1" x14ac:dyDescent="0.25">
      <c r="A32" s="5"/>
      <c r="B32" s="5"/>
      <c r="C32" s="5"/>
      <c r="D32" s="5"/>
      <c r="E32" s="5"/>
      <c r="F32" s="5"/>
      <c r="G32" s="5"/>
      <c r="H32" s="5"/>
      <c r="I32" s="2">
        <f t="shared" si="4"/>
        <v>0</v>
      </c>
      <c r="J32" s="2">
        <f t="shared" si="5"/>
        <v>0</v>
      </c>
      <c r="K32" s="2">
        <f t="shared" si="6"/>
        <v>0</v>
      </c>
      <c r="L32" s="2">
        <f t="shared" si="7"/>
        <v>0</v>
      </c>
      <c r="M32" s="2"/>
      <c r="N32" s="5"/>
      <c r="O32" s="5"/>
      <c r="P32" s="5"/>
      <c r="Q32" s="5"/>
    </row>
    <row r="33" spans="1:17" hidden="1" x14ac:dyDescent="0.25">
      <c r="A33" s="5"/>
      <c r="B33" s="5"/>
      <c r="C33" s="5"/>
      <c r="D33" s="5"/>
      <c r="E33" s="5"/>
      <c r="F33" s="5"/>
      <c r="G33" s="5"/>
      <c r="H33" s="5"/>
      <c r="I33" s="2">
        <f t="shared" si="4"/>
        <v>0</v>
      </c>
      <c r="J33" s="2">
        <f t="shared" si="5"/>
        <v>0</v>
      </c>
      <c r="K33" s="2">
        <f t="shared" si="6"/>
        <v>0</v>
      </c>
      <c r="L33" s="2">
        <f t="shared" si="7"/>
        <v>0</v>
      </c>
      <c r="M33" s="2"/>
      <c r="N33" s="5"/>
      <c r="O33" s="5"/>
      <c r="P33" s="5"/>
      <c r="Q33" s="5"/>
    </row>
    <row r="34" spans="1:17" hidden="1" x14ac:dyDescent="0.25">
      <c r="A34" s="5"/>
      <c r="B34" s="5"/>
      <c r="C34" s="5"/>
      <c r="D34" s="5"/>
      <c r="E34" s="5"/>
      <c r="F34" s="5"/>
      <c r="G34" s="5"/>
      <c r="H34" s="5"/>
      <c r="I34" s="2">
        <f t="shared" si="4"/>
        <v>0</v>
      </c>
      <c r="J34" s="2">
        <f t="shared" si="5"/>
        <v>0</v>
      </c>
      <c r="K34" s="2">
        <f t="shared" si="6"/>
        <v>0</v>
      </c>
      <c r="L34" s="2">
        <f t="shared" si="7"/>
        <v>0</v>
      </c>
      <c r="M34" s="2"/>
      <c r="N34" s="5"/>
      <c r="O34" s="5"/>
      <c r="P34" s="5"/>
      <c r="Q34" s="5"/>
    </row>
    <row r="35" spans="1:17" hidden="1" x14ac:dyDescent="0.25">
      <c r="A35" s="5"/>
      <c r="B35" s="5"/>
      <c r="C35" s="5"/>
      <c r="D35" s="5"/>
      <c r="E35" s="5"/>
      <c r="F35" s="5"/>
      <c r="G35" s="5"/>
      <c r="H35" s="5"/>
      <c r="I35" s="2">
        <f t="shared" si="4"/>
        <v>0</v>
      </c>
      <c r="J35" s="2">
        <f t="shared" si="5"/>
        <v>0</v>
      </c>
      <c r="K35" s="2">
        <f t="shared" si="6"/>
        <v>0</v>
      </c>
      <c r="L35" s="2">
        <f t="shared" si="7"/>
        <v>0</v>
      </c>
      <c r="M35" s="2"/>
      <c r="N35" s="5"/>
      <c r="O35" s="5"/>
      <c r="P35" s="5"/>
      <c r="Q35" s="5"/>
    </row>
    <row r="36" spans="1:17" hidden="1" x14ac:dyDescent="0.25">
      <c r="A36" s="5"/>
      <c r="B36" s="5"/>
      <c r="C36" s="5"/>
      <c r="D36" s="5"/>
      <c r="E36" s="5"/>
      <c r="F36" s="5"/>
      <c r="G36" s="5"/>
      <c r="H36" s="5"/>
      <c r="I36" s="2">
        <f t="shared" si="4"/>
        <v>0</v>
      </c>
      <c r="J36" s="2">
        <f t="shared" si="5"/>
        <v>0</v>
      </c>
      <c r="K36" s="2">
        <f t="shared" si="6"/>
        <v>0</v>
      </c>
      <c r="L36" s="2">
        <f t="shared" si="7"/>
        <v>0</v>
      </c>
      <c r="M36" s="2"/>
      <c r="N36" s="5"/>
      <c r="O36" s="5"/>
      <c r="P36" s="5"/>
      <c r="Q36" s="5"/>
    </row>
    <row r="37" spans="1:17" hidden="1" x14ac:dyDescent="0.25">
      <c r="A37" s="5"/>
      <c r="B37" s="5"/>
      <c r="C37" s="5"/>
      <c r="D37" s="5"/>
      <c r="E37" s="5"/>
      <c r="F37" s="5"/>
      <c r="G37" s="5"/>
      <c r="H37" s="5"/>
      <c r="I37" s="2">
        <f t="shared" si="4"/>
        <v>0</v>
      </c>
      <c r="J37" s="2">
        <f t="shared" si="5"/>
        <v>0</v>
      </c>
      <c r="K37" s="2">
        <f t="shared" si="6"/>
        <v>0</v>
      </c>
      <c r="L37" s="2">
        <f t="shared" si="7"/>
        <v>0</v>
      </c>
      <c r="M37" s="2"/>
      <c r="N37" s="5"/>
      <c r="O37" s="5"/>
      <c r="P37" s="5"/>
      <c r="Q37" s="5"/>
    </row>
    <row r="38" spans="1:17" hidden="1" x14ac:dyDescent="0.25">
      <c r="A38" s="5"/>
      <c r="B38" s="5"/>
      <c r="C38" s="5"/>
      <c r="D38" s="5"/>
      <c r="E38" s="5"/>
      <c r="F38" s="5"/>
      <c r="G38" s="5"/>
      <c r="H38" s="5"/>
      <c r="I38" s="2">
        <f t="shared" si="4"/>
        <v>0</v>
      </c>
      <c r="J38" s="2">
        <f t="shared" si="5"/>
        <v>0</v>
      </c>
      <c r="K38" s="2">
        <f t="shared" si="6"/>
        <v>0</v>
      </c>
      <c r="L38" s="5"/>
      <c r="M38" s="5"/>
      <c r="N38" s="5"/>
      <c r="O38" s="5"/>
      <c r="P38" s="5"/>
      <c r="Q38" s="5"/>
    </row>
    <row r="39" spans="1:17" hidden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idden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idden="1" x14ac:dyDescent="0.25"/>
    <row r="42" spans="1:17" hidden="1" x14ac:dyDescent="0.25"/>
    <row r="43" spans="1:17" hidden="1" x14ac:dyDescent="0.25"/>
    <row r="44" spans="1:17" hidden="1" x14ac:dyDescent="0.25"/>
    <row r="45" spans="1:17" hidden="1" x14ac:dyDescent="0.25"/>
    <row r="46" spans="1:17" hidden="1" x14ac:dyDescent="0.25"/>
  </sheetData>
  <autoFilter ref="A8:Q46" xr:uid="{00000000-0009-0000-0000-000000000000}">
    <filterColumn colId="16">
      <customFilters>
        <customFilter operator="notEqual" val=" "/>
      </customFilters>
    </filterColumn>
  </autoFilter>
  <sortState ref="A4:Q16">
    <sortCondition ref="F4"/>
  </sortState>
  <mergeCells count="1">
    <mergeCell ref="B5:Q5"/>
  </mergeCells>
  <pageMargins left="0" right="0" top="0" bottom="0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6:O36"/>
  <sheetViews>
    <sheetView workbookViewId="0">
      <selection activeCell="F40" sqref="F40"/>
    </sheetView>
  </sheetViews>
  <sheetFormatPr defaultRowHeight="15" x14ac:dyDescent="0.25"/>
  <cols>
    <col min="1" max="1" width="8.28515625" customWidth="1"/>
    <col min="2" max="2" width="13.42578125" customWidth="1"/>
    <col min="3" max="3" width="20.42578125" customWidth="1"/>
    <col min="4" max="4" width="10.140625" customWidth="1"/>
    <col min="5" max="5" width="14.28515625" customWidth="1"/>
    <col min="6" max="6" width="20.7109375" customWidth="1"/>
    <col min="7" max="8" width="10.28515625" customWidth="1"/>
    <col min="9" max="9" width="12.140625" customWidth="1"/>
    <col min="10" max="10" width="9.5703125" customWidth="1"/>
    <col min="11" max="11" width="10.85546875" customWidth="1"/>
    <col min="12" max="12" width="10.5703125" customWidth="1"/>
    <col min="13" max="13" width="9.5703125" customWidth="1"/>
    <col min="14" max="14" width="22.140625" customWidth="1"/>
  </cols>
  <sheetData>
    <row r="16" spans="1:14" x14ac:dyDescent="0.25">
      <c r="A16" s="28" t="s">
        <v>66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9" spans="1:14" s="1" customFormat="1" x14ac:dyDescent="0.25">
      <c r="A19" s="4" t="s">
        <v>5</v>
      </c>
      <c r="B19" s="4" t="s">
        <v>13</v>
      </c>
      <c r="C19" s="4" t="s">
        <v>20</v>
      </c>
      <c r="D19" s="4" t="s">
        <v>14</v>
      </c>
      <c r="E19" s="4" t="s">
        <v>18</v>
      </c>
      <c r="F19" s="4" t="s">
        <v>19</v>
      </c>
      <c r="G19" s="4" t="s">
        <v>0</v>
      </c>
      <c r="H19" s="4" t="s">
        <v>38</v>
      </c>
      <c r="I19" s="4" t="s">
        <v>1</v>
      </c>
      <c r="J19" s="4" t="s">
        <v>10</v>
      </c>
      <c r="K19" s="4" t="s">
        <v>22</v>
      </c>
      <c r="L19" s="4" t="s">
        <v>11</v>
      </c>
      <c r="M19" s="4" t="s">
        <v>2</v>
      </c>
      <c r="N19" s="4" t="s">
        <v>6</v>
      </c>
    </row>
    <row r="20" spans="1:14" x14ac:dyDescent="0.25">
      <c r="A20" s="11">
        <v>1</v>
      </c>
      <c r="B20" s="11" t="s">
        <v>43</v>
      </c>
      <c r="C20" s="11" t="s">
        <v>44</v>
      </c>
      <c r="D20" s="11" t="s">
        <v>21</v>
      </c>
      <c r="E20" s="11" t="s">
        <v>16</v>
      </c>
      <c r="F20" s="11" t="s">
        <v>42</v>
      </c>
      <c r="G20" s="11" t="s">
        <v>4</v>
      </c>
      <c r="H20" s="11">
        <v>1</v>
      </c>
      <c r="I20" s="11">
        <f t="shared" ref="I20:I36" si="0">SUM(J20,K20)</f>
        <v>83.368400000000008</v>
      </c>
      <c r="J20" s="11">
        <f t="shared" ref="J20:J36" si="1">SUM(L20*60/100)</f>
        <v>53.528400000000005</v>
      </c>
      <c r="K20" s="11">
        <f t="shared" ref="K20:K36" si="2">SUM(M20*40/100)</f>
        <v>29.84</v>
      </c>
      <c r="L20" s="11">
        <v>89.213999999999999</v>
      </c>
      <c r="M20" s="11">
        <v>74.599999999999994</v>
      </c>
      <c r="N20" s="11" t="s">
        <v>64</v>
      </c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>
        <f t="shared" si="0"/>
        <v>0</v>
      </c>
      <c r="J21" s="11">
        <f t="shared" si="1"/>
        <v>0</v>
      </c>
      <c r="K21" s="11">
        <f t="shared" si="2"/>
        <v>0</v>
      </c>
      <c r="L21" s="11"/>
      <c r="M21" s="11"/>
      <c r="N21" s="11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>
        <f t="shared" si="0"/>
        <v>0</v>
      </c>
      <c r="J22" s="11">
        <f t="shared" si="1"/>
        <v>0</v>
      </c>
      <c r="K22" s="11">
        <f t="shared" si="2"/>
        <v>0</v>
      </c>
      <c r="L22" s="11"/>
      <c r="M22" s="11"/>
      <c r="N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>
        <f t="shared" si="0"/>
        <v>0</v>
      </c>
      <c r="J23" s="11">
        <f t="shared" si="1"/>
        <v>0</v>
      </c>
      <c r="K23" s="11">
        <f t="shared" si="2"/>
        <v>0</v>
      </c>
      <c r="L23" s="11"/>
      <c r="M23" s="11"/>
      <c r="N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>
        <f t="shared" si="0"/>
        <v>0</v>
      </c>
      <c r="J24" s="11">
        <f t="shared" si="1"/>
        <v>0</v>
      </c>
      <c r="K24" s="11">
        <f t="shared" si="2"/>
        <v>0</v>
      </c>
      <c r="L24" s="11"/>
      <c r="M24" s="11"/>
      <c r="N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>
        <f t="shared" si="0"/>
        <v>0</v>
      </c>
      <c r="J25" s="11">
        <f t="shared" si="1"/>
        <v>0</v>
      </c>
      <c r="K25" s="11">
        <f t="shared" si="2"/>
        <v>0</v>
      </c>
      <c r="L25" s="11"/>
      <c r="M25" s="11"/>
      <c r="N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>
        <f t="shared" si="0"/>
        <v>0</v>
      </c>
      <c r="J26" s="11">
        <f t="shared" si="1"/>
        <v>0</v>
      </c>
      <c r="K26" s="11">
        <f t="shared" si="2"/>
        <v>0</v>
      </c>
      <c r="L26" s="11"/>
      <c r="M26" s="11"/>
      <c r="N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>
        <f t="shared" si="0"/>
        <v>0</v>
      </c>
      <c r="J27" s="11">
        <f t="shared" si="1"/>
        <v>0</v>
      </c>
      <c r="K27" s="11">
        <f t="shared" si="2"/>
        <v>0</v>
      </c>
      <c r="L27" s="11"/>
      <c r="M27" s="11"/>
      <c r="N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>
        <f t="shared" si="0"/>
        <v>0</v>
      </c>
      <c r="J28" s="11">
        <f t="shared" si="1"/>
        <v>0</v>
      </c>
      <c r="K28" s="11">
        <f t="shared" si="2"/>
        <v>0</v>
      </c>
      <c r="L28" s="11"/>
      <c r="M28" s="11"/>
      <c r="N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>
        <f t="shared" si="0"/>
        <v>0</v>
      </c>
      <c r="J29" s="11">
        <f t="shared" si="1"/>
        <v>0</v>
      </c>
      <c r="K29" s="11">
        <f t="shared" si="2"/>
        <v>0</v>
      </c>
      <c r="L29" s="11"/>
      <c r="M29" s="11"/>
      <c r="N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>
        <f t="shared" si="0"/>
        <v>0</v>
      </c>
      <c r="J30" s="11">
        <f t="shared" si="1"/>
        <v>0</v>
      </c>
      <c r="K30" s="11">
        <f t="shared" si="2"/>
        <v>0</v>
      </c>
      <c r="L30" s="11"/>
      <c r="M30" s="11"/>
      <c r="N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>
        <f t="shared" si="0"/>
        <v>0</v>
      </c>
      <c r="J31" s="11">
        <f t="shared" si="1"/>
        <v>0</v>
      </c>
      <c r="K31" s="11">
        <f t="shared" si="2"/>
        <v>0</v>
      </c>
      <c r="L31" s="11"/>
      <c r="M31" s="11"/>
      <c r="N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>
        <f t="shared" si="0"/>
        <v>0</v>
      </c>
      <c r="J32" s="11">
        <f t="shared" si="1"/>
        <v>0</v>
      </c>
      <c r="K32" s="11">
        <f t="shared" si="2"/>
        <v>0</v>
      </c>
      <c r="L32" s="11"/>
      <c r="M32" s="11"/>
      <c r="N32" s="11"/>
    </row>
    <row r="33" spans="1:15" x14ac:dyDescent="0.25">
      <c r="A33" s="11"/>
      <c r="B33" s="11"/>
      <c r="C33" s="11"/>
      <c r="D33" s="11"/>
      <c r="E33" s="11"/>
      <c r="F33" s="11"/>
      <c r="G33" s="11"/>
      <c r="H33" s="11"/>
      <c r="I33" s="11">
        <f t="shared" si="0"/>
        <v>0</v>
      </c>
      <c r="J33" s="11">
        <f t="shared" si="1"/>
        <v>0</v>
      </c>
      <c r="K33" s="11">
        <f t="shared" si="2"/>
        <v>0</v>
      </c>
      <c r="L33" s="11"/>
      <c r="M33" s="11"/>
      <c r="N33" s="1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>
        <f t="shared" si="0"/>
        <v>0</v>
      </c>
      <c r="J34" s="11">
        <f t="shared" si="1"/>
        <v>0</v>
      </c>
      <c r="K34" s="11">
        <f t="shared" si="2"/>
        <v>0</v>
      </c>
      <c r="L34" s="11"/>
      <c r="M34" s="11"/>
      <c r="N34" s="11"/>
    </row>
    <row r="35" spans="1:15" x14ac:dyDescent="0.25">
      <c r="A35" s="11"/>
      <c r="B35" s="11"/>
      <c r="C35" s="11"/>
      <c r="D35" s="11"/>
      <c r="E35" s="11"/>
      <c r="F35" s="11"/>
      <c r="G35" s="11"/>
      <c r="H35" s="11"/>
      <c r="I35" s="11">
        <f t="shared" si="0"/>
        <v>0</v>
      </c>
      <c r="J35" s="11">
        <f t="shared" si="1"/>
        <v>0</v>
      </c>
      <c r="K35" s="11">
        <f t="shared" si="2"/>
        <v>0</v>
      </c>
      <c r="L35" s="11"/>
      <c r="M35" s="11"/>
      <c r="N35" s="11"/>
    </row>
    <row r="36" spans="1:15" x14ac:dyDescent="0.25">
      <c r="A36" s="11"/>
      <c r="B36" s="11"/>
      <c r="C36" s="11"/>
      <c r="D36" s="11"/>
      <c r="E36" s="12"/>
      <c r="F36" s="11"/>
      <c r="G36" s="11"/>
      <c r="H36" s="11"/>
      <c r="I36" s="11">
        <f t="shared" si="0"/>
        <v>0</v>
      </c>
      <c r="J36" s="11">
        <f t="shared" si="1"/>
        <v>0</v>
      </c>
      <c r="K36" s="11">
        <f t="shared" si="2"/>
        <v>0</v>
      </c>
      <c r="L36" s="11"/>
      <c r="M36" s="11"/>
      <c r="N36" s="11"/>
      <c r="O36" s="13"/>
    </row>
  </sheetData>
  <autoFilter ref="A19:N115" xr:uid="{00000000-0009-0000-0000-000001000000}"/>
  <sortState ref="A4:N20">
    <sortCondition ref="E4"/>
  </sortState>
  <mergeCells count="1">
    <mergeCell ref="A16:N16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3:Q44"/>
  <sheetViews>
    <sheetView zoomScaleNormal="100" workbookViewId="0">
      <selection activeCell="E67" sqref="E67"/>
    </sheetView>
  </sheetViews>
  <sheetFormatPr defaultRowHeight="15" x14ac:dyDescent="0.25"/>
  <cols>
    <col min="1" max="1" width="3.140625" customWidth="1"/>
    <col min="2" max="2" width="20.7109375" customWidth="1"/>
    <col min="3" max="3" width="27.140625" customWidth="1"/>
    <col min="4" max="4" width="8.28515625" customWidth="1"/>
    <col min="5" max="5" width="22.7109375" customWidth="1"/>
    <col min="6" max="6" width="23.140625" customWidth="1"/>
    <col min="7" max="7" width="7.85546875" customWidth="1"/>
    <col min="8" max="8" width="7.140625" customWidth="1"/>
    <col min="9" max="9" width="11.85546875" customWidth="1"/>
    <col min="10" max="10" width="14.85546875" customWidth="1"/>
    <col min="11" max="11" width="12.85546875" customWidth="1"/>
    <col min="12" max="12" width="16.7109375" customWidth="1"/>
    <col min="13" max="13" width="10.7109375" customWidth="1"/>
    <col min="14" max="14" width="12.7109375" customWidth="1"/>
    <col min="15" max="15" width="14.42578125" customWidth="1"/>
    <col min="16" max="16" width="14.5703125" customWidth="1"/>
    <col min="17" max="17" width="25.7109375" customWidth="1"/>
    <col min="18" max="18" width="9.140625" customWidth="1"/>
  </cols>
  <sheetData>
    <row r="3" spans="1:17" x14ac:dyDescent="0.25">
      <c r="A3" s="3" t="s">
        <v>5</v>
      </c>
      <c r="B3" s="7" t="s">
        <v>13</v>
      </c>
      <c r="C3" s="7" t="s">
        <v>20</v>
      </c>
      <c r="D3" s="7" t="s">
        <v>14</v>
      </c>
      <c r="E3" s="7" t="s">
        <v>18</v>
      </c>
      <c r="F3" s="7" t="s">
        <v>19</v>
      </c>
      <c r="G3" s="7" t="s">
        <v>0</v>
      </c>
      <c r="H3" s="7" t="s">
        <v>36</v>
      </c>
      <c r="I3" s="7" t="s">
        <v>1</v>
      </c>
      <c r="J3" s="7" t="s">
        <v>7</v>
      </c>
      <c r="K3" s="7" t="s">
        <v>10</v>
      </c>
      <c r="L3" s="7" t="s">
        <v>8</v>
      </c>
      <c r="M3" s="7" t="s">
        <v>9</v>
      </c>
      <c r="N3" s="7" t="s">
        <v>11</v>
      </c>
      <c r="O3" s="7" t="s">
        <v>26</v>
      </c>
      <c r="P3" s="7" t="s">
        <v>12</v>
      </c>
      <c r="Q3" s="8" t="s">
        <v>37</v>
      </c>
    </row>
    <row r="4" spans="1:17" x14ac:dyDescent="0.25">
      <c r="A4" s="11">
        <v>1</v>
      </c>
      <c r="B4" s="9" t="s">
        <v>33</v>
      </c>
      <c r="C4" s="9" t="s">
        <v>41</v>
      </c>
      <c r="D4" s="9" t="s">
        <v>15</v>
      </c>
      <c r="E4" s="9" t="s">
        <v>16</v>
      </c>
      <c r="F4" s="9" t="s">
        <v>42</v>
      </c>
      <c r="G4" s="9" t="s">
        <v>3</v>
      </c>
      <c r="H4" s="9"/>
      <c r="I4" s="9">
        <f t="shared" ref="I4:I36" si="0">SUM(J4,K4,L4)</f>
        <v>75.565799999999996</v>
      </c>
      <c r="J4" s="9">
        <f t="shared" ref="J4:J36" si="1">SUM(M4*10/100)</f>
        <v>0</v>
      </c>
      <c r="K4" s="9">
        <f t="shared" ref="K4:K36" si="2">SUM(N4*60/100)</f>
        <v>48.652799999999999</v>
      </c>
      <c r="L4" s="9">
        <f t="shared" ref="L4:L35" si="3">SUM(O4*30/100)</f>
        <v>26.912999999999997</v>
      </c>
      <c r="M4" s="9"/>
      <c r="N4" s="9">
        <v>81.087999999999994</v>
      </c>
      <c r="O4" s="9">
        <v>89.71</v>
      </c>
      <c r="P4" s="9">
        <v>55</v>
      </c>
      <c r="Q4" s="9"/>
    </row>
    <row r="5" spans="1:17" x14ac:dyDescent="0.25">
      <c r="A5" s="11">
        <v>2</v>
      </c>
      <c r="B5" s="9" t="s">
        <v>43</v>
      </c>
      <c r="C5" s="9" t="s">
        <v>45</v>
      </c>
      <c r="D5" s="9" t="s">
        <v>21</v>
      </c>
      <c r="E5" s="9" t="s">
        <v>46</v>
      </c>
      <c r="F5" s="9" t="s">
        <v>47</v>
      </c>
      <c r="G5" s="9" t="s">
        <v>3</v>
      </c>
      <c r="H5" s="9"/>
      <c r="I5" s="9">
        <f t="shared" si="0"/>
        <v>76.849199999999996</v>
      </c>
      <c r="J5" s="9">
        <f t="shared" si="1"/>
        <v>0</v>
      </c>
      <c r="K5" s="9">
        <f t="shared" si="2"/>
        <v>51.0792</v>
      </c>
      <c r="L5" s="9">
        <f t="shared" si="3"/>
        <v>25.77</v>
      </c>
      <c r="M5" s="9"/>
      <c r="N5" s="9">
        <v>85.132000000000005</v>
      </c>
      <c r="O5" s="9">
        <v>85.9</v>
      </c>
      <c r="P5" s="9">
        <v>65</v>
      </c>
      <c r="Q5" s="9"/>
    </row>
    <row r="6" spans="1:17" x14ac:dyDescent="0.25">
      <c r="A6" s="11">
        <v>3</v>
      </c>
      <c r="B6" s="9" t="s">
        <v>30</v>
      </c>
      <c r="C6" s="9" t="s">
        <v>48</v>
      </c>
      <c r="D6" s="9" t="s">
        <v>15</v>
      </c>
      <c r="E6" s="9" t="s">
        <v>49</v>
      </c>
      <c r="F6" s="9" t="s">
        <v>49</v>
      </c>
      <c r="G6" s="9" t="s">
        <v>3</v>
      </c>
      <c r="H6" s="9"/>
      <c r="I6" s="9">
        <f t="shared" si="0"/>
        <v>61.890041999999994</v>
      </c>
      <c r="J6" s="9">
        <f t="shared" si="1"/>
        <v>0</v>
      </c>
      <c r="K6" s="9">
        <f t="shared" si="2"/>
        <v>38.550041999999991</v>
      </c>
      <c r="L6" s="9">
        <f t="shared" si="3"/>
        <v>23.34</v>
      </c>
      <c r="M6" s="9"/>
      <c r="N6" s="9">
        <v>64.250069999999994</v>
      </c>
      <c r="O6" s="9">
        <v>77.8</v>
      </c>
      <c r="P6" s="9">
        <v>57.5</v>
      </c>
      <c r="Q6" s="9"/>
    </row>
    <row r="7" spans="1:17" x14ac:dyDescent="0.25">
      <c r="A7" s="11">
        <v>4</v>
      </c>
      <c r="B7" s="9" t="s">
        <v>27</v>
      </c>
      <c r="C7" s="9" t="s">
        <v>50</v>
      </c>
      <c r="D7" s="9" t="s">
        <v>21</v>
      </c>
      <c r="E7" s="9" t="s">
        <v>51</v>
      </c>
      <c r="F7" s="9" t="s">
        <v>51</v>
      </c>
      <c r="G7" s="9" t="s">
        <v>3</v>
      </c>
      <c r="H7" s="9"/>
      <c r="I7" s="9">
        <f t="shared" si="0"/>
        <v>74.469600000000014</v>
      </c>
      <c r="J7" s="9">
        <f t="shared" si="1"/>
        <v>0</v>
      </c>
      <c r="K7" s="9">
        <f t="shared" si="2"/>
        <v>46.482600000000005</v>
      </c>
      <c r="L7" s="9">
        <f t="shared" si="3"/>
        <v>27.987000000000002</v>
      </c>
      <c r="M7" s="9"/>
      <c r="N7" s="9">
        <v>77.471000000000004</v>
      </c>
      <c r="O7" s="9">
        <v>93.29</v>
      </c>
      <c r="P7" s="9">
        <v>66.25</v>
      </c>
      <c r="Q7" s="9"/>
    </row>
    <row r="8" spans="1:17" x14ac:dyDescent="0.25">
      <c r="A8" s="11">
        <v>5</v>
      </c>
      <c r="B8" s="9" t="s">
        <v>31</v>
      </c>
      <c r="C8" s="9" t="s">
        <v>52</v>
      </c>
      <c r="D8" s="9" t="s">
        <v>21</v>
      </c>
      <c r="E8" s="9" t="s">
        <v>51</v>
      </c>
      <c r="F8" s="9" t="s">
        <v>51</v>
      </c>
      <c r="G8" s="9" t="s">
        <v>3</v>
      </c>
      <c r="H8" s="9"/>
      <c r="I8" s="9">
        <f t="shared" si="0"/>
        <v>76.334693999999999</v>
      </c>
      <c r="J8" s="9">
        <f t="shared" si="1"/>
        <v>0</v>
      </c>
      <c r="K8" s="9">
        <f t="shared" si="2"/>
        <v>49.286694000000004</v>
      </c>
      <c r="L8" s="9">
        <f t="shared" si="3"/>
        <v>27.047999999999998</v>
      </c>
      <c r="M8" s="9"/>
      <c r="N8" s="9">
        <v>82.144490000000005</v>
      </c>
      <c r="O8" s="9">
        <v>90.16</v>
      </c>
      <c r="P8" s="9">
        <v>67.5</v>
      </c>
      <c r="Q8" s="9"/>
    </row>
    <row r="9" spans="1:17" x14ac:dyDescent="0.25">
      <c r="A9" s="11">
        <v>6</v>
      </c>
      <c r="B9" s="9" t="s">
        <v>35</v>
      </c>
      <c r="C9" s="9" t="s">
        <v>53</v>
      </c>
      <c r="D9" s="9" t="s">
        <v>15</v>
      </c>
      <c r="E9" s="9" t="s">
        <v>51</v>
      </c>
      <c r="F9" s="9" t="s">
        <v>51</v>
      </c>
      <c r="G9" s="9" t="s">
        <v>3</v>
      </c>
      <c r="H9" s="9"/>
      <c r="I9" s="9">
        <f t="shared" si="0"/>
        <v>72.372035999999994</v>
      </c>
      <c r="J9" s="9">
        <f t="shared" si="1"/>
        <v>0</v>
      </c>
      <c r="K9" s="9">
        <f t="shared" si="2"/>
        <v>46.242035999999999</v>
      </c>
      <c r="L9" s="9">
        <f t="shared" si="3"/>
        <v>26.13</v>
      </c>
      <c r="M9" s="9"/>
      <c r="N9" s="9">
        <v>77.070059999999998</v>
      </c>
      <c r="O9" s="9">
        <v>87.1</v>
      </c>
      <c r="P9" s="9">
        <v>70</v>
      </c>
      <c r="Q9" s="9"/>
    </row>
    <row r="10" spans="1:17" hidden="1" x14ac:dyDescent="0.25">
      <c r="A10" s="2">
        <v>4</v>
      </c>
      <c r="B10" s="2" t="s">
        <v>24</v>
      </c>
      <c r="C10" s="2" t="s">
        <v>23</v>
      </c>
      <c r="D10" s="2" t="s">
        <v>21</v>
      </c>
      <c r="E10" s="2" t="s">
        <v>16</v>
      </c>
      <c r="F10" s="2" t="s">
        <v>25</v>
      </c>
      <c r="G10" s="2" t="s">
        <v>3</v>
      </c>
      <c r="H10" s="2">
        <v>2</v>
      </c>
      <c r="I10" s="2">
        <f t="shared" si="0"/>
        <v>80.418087999999983</v>
      </c>
      <c r="J10" s="2">
        <f t="shared" si="1"/>
        <v>1</v>
      </c>
      <c r="K10" s="2">
        <f t="shared" si="2"/>
        <v>56.420087999999993</v>
      </c>
      <c r="L10" s="2">
        <f t="shared" si="3"/>
        <v>22.997999999999998</v>
      </c>
      <c r="M10" s="2">
        <v>10</v>
      </c>
      <c r="N10" s="2">
        <v>94.033479999999997</v>
      </c>
      <c r="O10" s="2">
        <v>76.66</v>
      </c>
      <c r="P10" s="2">
        <v>93.75</v>
      </c>
      <c r="Q10" s="2"/>
    </row>
    <row r="11" spans="1:17" x14ac:dyDescent="0.25">
      <c r="A11" s="11">
        <v>7</v>
      </c>
      <c r="B11" s="9" t="s">
        <v>35</v>
      </c>
      <c r="C11" s="9" t="s">
        <v>39</v>
      </c>
      <c r="D11" s="9" t="s">
        <v>15</v>
      </c>
      <c r="E11" s="9" t="s">
        <v>51</v>
      </c>
      <c r="F11" s="9" t="s">
        <v>51</v>
      </c>
      <c r="G11" s="9" t="s">
        <v>3</v>
      </c>
      <c r="H11" s="9"/>
      <c r="I11" s="9">
        <f t="shared" si="0"/>
        <v>69.871901999999992</v>
      </c>
      <c r="J11" s="9">
        <f t="shared" si="1"/>
        <v>0</v>
      </c>
      <c r="K11" s="9">
        <f t="shared" si="2"/>
        <v>43.381901999999997</v>
      </c>
      <c r="L11" s="9">
        <f t="shared" si="3"/>
        <v>26.49</v>
      </c>
      <c r="M11" s="9"/>
      <c r="N11" s="9">
        <v>72.303169999999994</v>
      </c>
      <c r="O11" s="9">
        <v>88.3</v>
      </c>
      <c r="P11" s="9">
        <v>58</v>
      </c>
      <c r="Q11" s="9"/>
    </row>
    <row r="12" spans="1:17" x14ac:dyDescent="0.25">
      <c r="A12" s="11">
        <v>8</v>
      </c>
      <c r="B12" s="9" t="s">
        <v>27</v>
      </c>
      <c r="C12" s="9" t="s">
        <v>54</v>
      </c>
      <c r="D12" s="9" t="s">
        <v>21</v>
      </c>
      <c r="E12" s="9" t="s">
        <v>51</v>
      </c>
      <c r="F12" s="9" t="s">
        <v>51</v>
      </c>
      <c r="G12" s="9" t="s">
        <v>3</v>
      </c>
      <c r="H12" s="9"/>
      <c r="I12" s="9">
        <f t="shared" si="0"/>
        <v>73.184927999999985</v>
      </c>
      <c r="J12" s="9">
        <f t="shared" si="1"/>
        <v>0</v>
      </c>
      <c r="K12" s="9">
        <f t="shared" si="2"/>
        <v>43.646927999999996</v>
      </c>
      <c r="L12" s="9">
        <f t="shared" si="3"/>
        <v>29.537999999999997</v>
      </c>
      <c r="M12" s="9"/>
      <c r="N12" s="9">
        <v>72.744879999999995</v>
      </c>
      <c r="O12" s="9">
        <v>98.46</v>
      </c>
      <c r="P12" s="9">
        <v>85</v>
      </c>
      <c r="Q12" s="10"/>
    </row>
    <row r="13" spans="1:17" x14ac:dyDescent="0.25">
      <c r="A13" s="11">
        <v>9</v>
      </c>
      <c r="B13" s="9" t="s">
        <v>29</v>
      </c>
      <c r="C13" s="9" t="s">
        <v>55</v>
      </c>
      <c r="D13" s="9" t="s">
        <v>15</v>
      </c>
      <c r="E13" s="9" t="s">
        <v>16</v>
      </c>
      <c r="F13" s="9" t="s">
        <v>42</v>
      </c>
      <c r="G13" s="9" t="s">
        <v>3</v>
      </c>
      <c r="H13" s="9"/>
      <c r="I13" s="9">
        <f t="shared" si="0"/>
        <v>73.425792000000001</v>
      </c>
      <c r="J13" s="9">
        <f t="shared" si="1"/>
        <v>0</v>
      </c>
      <c r="K13" s="9">
        <f t="shared" si="2"/>
        <v>47.295791999999999</v>
      </c>
      <c r="L13" s="9">
        <f t="shared" si="3"/>
        <v>26.13</v>
      </c>
      <c r="M13" s="9"/>
      <c r="N13" s="9">
        <v>78.826319999999996</v>
      </c>
      <c r="O13" s="9">
        <v>87.1</v>
      </c>
      <c r="P13" s="9">
        <v>55</v>
      </c>
      <c r="Q13" s="9"/>
    </row>
    <row r="14" spans="1:17" x14ac:dyDescent="0.25">
      <c r="A14" s="11">
        <v>10</v>
      </c>
      <c r="B14" s="9" t="s">
        <v>56</v>
      </c>
      <c r="C14" s="9" t="s">
        <v>57</v>
      </c>
      <c r="D14" s="9" t="s">
        <v>15</v>
      </c>
      <c r="E14" s="9" t="s">
        <v>58</v>
      </c>
      <c r="F14" s="9" t="s">
        <v>61</v>
      </c>
      <c r="G14" s="9" t="s">
        <v>3</v>
      </c>
      <c r="H14" s="9"/>
      <c r="I14" s="9">
        <f t="shared" si="0"/>
        <v>74.976162000000002</v>
      </c>
      <c r="J14" s="9">
        <f t="shared" si="1"/>
        <v>0</v>
      </c>
      <c r="K14" s="9">
        <f t="shared" si="2"/>
        <v>48.750162000000003</v>
      </c>
      <c r="L14" s="9">
        <f t="shared" si="3"/>
        <v>26.225999999999999</v>
      </c>
      <c r="M14" s="9"/>
      <c r="N14" s="9">
        <v>81.25027</v>
      </c>
      <c r="O14" s="9">
        <v>87.42</v>
      </c>
      <c r="P14" s="9">
        <v>50</v>
      </c>
      <c r="Q14" s="9"/>
    </row>
    <row r="15" spans="1:17" hidden="1" x14ac:dyDescent="0.25">
      <c r="A15" s="2">
        <v>11</v>
      </c>
      <c r="B15" s="2" t="s">
        <v>31</v>
      </c>
      <c r="C15" s="2" t="s">
        <v>32</v>
      </c>
      <c r="D15" s="2" t="s">
        <v>21</v>
      </c>
      <c r="E15" s="2" t="s">
        <v>16</v>
      </c>
      <c r="F15" s="2" t="s">
        <v>25</v>
      </c>
      <c r="G15" s="2" t="s">
        <v>3</v>
      </c>
      <c r="H15" s="2"/>
      <c r="I15" s="2">
        <f t="shared" si="0"/>
        <v>74.912751999999998</v>
      </c>
      <c r="J15" s="2">
        <f t="shared" si="1"/>
        <v>1</v>
      </c>
      <c r="K15" s="2">
        <f t="shared" si="2"/>
        <v>48.112752</v>
      </c>
      <c r="L15" s="2">
        <f t="shared" si="3"/>
        <v>25.8</v>
      </c>
      <c r="M15" s="2">
        <v>10</v>
      </c>
      <c r="N15" s="2">
        <v>80.187920000000005</v>
      </c>
      <c r="O15" s="2">
        <v>86</v>
      </c>
      <c r="P15" s="2">
        <v>78</v>
      </c>
      <c r="Q15" s="2"/>
    </row>
    <row r="16" spans="1:17" x14ac:dyDescent="0.25">
      <c r="A16" s="11">
        <v>11</v>
      </c>
      <c r="B16" s="9" t="s">
        <v>31</v>
      </c>
      <c r="C16" s="9" t="s">
        <v>59</v>
      </c>
      <c r="D16" s="9" t="s">
        <v>21</v>
      </c>
      <c r="E16" s="9" t="s">
        <v>28</v>
      </c>
      <c r="F16" s="9" t="s">
        <v>60</v>
      </c>
      <c r="G16" s="9" t="s">
        <v>3</v>
      </c>
      <c r="H16" s="9"/>
      <c r="I16" s="9">
        <f t="shared" si="0"/>
        <v>77.852243999999999</v>
      </c>
      <c r="J16" s="9">
        <f t="shared" si="1"/>
        <v>0</v>
      </c>
      <c r="K16" s="9">
        <f t="shared" si="2"/>
        <v>48.842244000000001</v>
      </c>
      <c r="L16" s="9">
        <f t="shared" si="3"/>
        <v>29.01</v>
      </c>
      <c r="M16" s="9"/>
      <c r="N16" s="9">
        <v>81.403739999999999</v>
      </c>
      <c r="O16" s="9">
        <v>96.7</v>
      </c>
      <c r="P16" s="9">
        <v>67.5</v>
      </c>
      <c r="Q16" s="9"/>
    </row>
    <row r="17" spans="1:17" hidden="1" x14ac:dyDescent="0.25">
      <c r="A17" s="2">
        <v>13</v>
      </c>
      <c r="B17" s="2" t="s">
        <v>33</v>
      </c>
      <c r="C17" s="2" t="s">
        <v>34</v>
      </c>
      <c r="D17" s="2" t="s">
        <v>21</v>
      </c>
      <c r="E17" s="2" t="s">
        <v>16</v>
      </c>
      <c r="F17" s="2" t="s">
        <v>25</v>
      </c>
      <c r="G17" s="2" t="s">
        <v>3</v>
      </c>
      <c r="H17" s="2"/>
      <c r="I17" s="2">
        <f t="shared" si="0"/>
        <v>73.239838000000006</v>
      </c>
      <c r="J17" s="2">
        <f t="shared" si="1"/>
        <v>4</v>
      </c>
      <c r="K17" s="2">
        <f t="shared" si="2"/>
        <v>45.191838000000004</v>
      </c>
      <c r="L17" s="2">
        <f t="shared" si="3"/>
        <v>24.047999999999998</v>
      </c>
      <c r="M17" s="2">
        <v>40</v>
      </c>
      <c r="N17" s="2">
        <v>75.319730000000007</v>
      </c>
      <c r="O17" s="2">
        <v>80.16</v>
      </c>
      <c r="P17" s="2">
        <v>88</v>
      </c>
      <c r="Q17" s="6"/>
    </row>
    <row r="18" spans="1:17" x14ac:dyDescent="0.25">
      <c r="A18" s="11">
        <v>12</v>
      </c>
      <c r="B18" s="9" t="s">
        <v>31</v>
      </c>
      <c r="C18" s="9" t="s">
        <v>62</v>
      </c>
      <c r="D18" s="9" t="s">
        <v>21</v>
      </c>
      <c r="E18" s="9" t="s">
        <v>17</v>
      </c>
      <c r="F18" s="9" t="s">
        <v>63</v>
      </c>
      <c r="G18" s="9" t="s">
        <v>3</v>
      </c>
      <c r="H18" s="9"/>
      <c r="I18" s="9">
        <f t="shared" si="0"/>
        <v>72.649788000000001</v>
      </c>
      <c r="J18" s="9">
        <f t="shared" si="1"/>
        <v>0</v>
      </c>
      <c r="K18" s="9">
        <f t="shared" si="2"/>
        <v>45.991788</v>
      </c>
      <c r="L18" s="9">
        <f t="shared" si="3"/>
        <v>26.658000000000001</v>
      </c>
      <c r="M18" s="9"/>
      <c r="N18" s="9">
        <v>76.652979999999999</v>
      </c>
      <c r="O18" s="9">
        <v>88.86</v>
      </c>
      <c r="P18" s="9">
        <v>56.25</v>
      </c>
      <c r="Q18" s="9"/>
    </row>
    <row r="19" spans="1:17" x14ac:dyDescent="0.25">
      <c r="A19" s="11"/>
      <c r="B19" s="9"/>
      <c r="C19" s="9"/>
      <c r="D19" s="9"/>
      <c r="E19" s="9"/>
      <c r="F19" s="9"/>
      <c r="G19" s="9" t="s">
        <v>3</v>
      </c>
      <c r="H19" s="9"/>
      <c r="I19" s="9">
        <f t="shared" si="0"/>
        <v>0</v>
      </c>
      <c r="J19" s="9">
        <f t="shared" si="1"/>
        <v>0</v>
      </c>
      <c r="K19" s="9">
        <f t="shared" si="2"/>
        <v>0</v>
      </c>
      <c r="L19" s="9">
        <f t="shared" si="3"/>
        <v>0</v>
      </c>
      <c r="M19" s="9"/>
      <c r="N19" s="9"/>
      <c r="O19" s="9"/>
      <c r="P19" s="9"/>
      <c r="Q19" s="9"/>
    </row>
    <row r="20" spans="1:17" hidden="1" x14ac:dyDescent="0.25">
      <c r="A20" s="5"/>
      <c r="B20" s="5"/>
      <c r="C20" s="5"/>
      <c r="D20" s="5"/>
      <c r="E20" s="5"/>
      <c r="F20" s="5"/>
      <c r="G20" s="5"/>
      <c r="H20" s="5"/>
      <c r="I20" s="2">
        <f t="shared" si="0"/>
        <v>0</v>
      </c>
      <c r="J20" s="2">
        <f t="shared" si="1"/>
        <v>0</v>
      </c>
      <c r="K20" s="2">
        <f t="shared" si="2"/>
        <v>0</v>
      </c>
      <c r="L20" s="2">
        <f t="shared" si="3"/>
        <v>0</v>
      </c>
      <c r="M20" s="2"/>
      <c r="N20" s="5"/>
      <c r="O20" s="5"/>
      <c r="P20" s="5"/>
      <c r="Q20" s="5"/>
    </row>
    <row r="21" spans="1:17" hidden="1" x14ac:dyDescent="0.25">
      <c r="A21" s="5"/>
      <c r="B21" s="5"/>
      <c r="C21" s="5"/>
      <c r="D21" s="5"/>
      <c r="E21" s="5"/>
      <c r="F21" s="5"/>
      <c r="G21" s="5"/>
      <c r="H21" s="5"/>
      <c r="I21" s="2">
        <f t="shared" si="0"/>
        <v>0</v>
      </c>
      <c r="J21" s="2">
        <f t="shared" si="1"/>
        <v>0</v>
      </c>
      <c r="K21" s="2">
        <f t="shared" si="2"/>
        <v>0</v>
      </c>
      <c r="L21" s="2">
        <f t="shared" si="3"/>
        <v>0</v>
      </c>
      <c r="M21" s="2"/>
      <c r="N21" s="5"/>
      <c r="O21" s="5"/>
      <c r="P21" s="5"/>
      <c r="Q21" s="5"/>
    </row>
    <row r="22" spans="1:17" hidden="1" x14ac:dyDescent="0.25">
      <c r="A22" s="5"/>
      <c r="B22" s="5"/>
      <c r="C22" s="5"/>
      <c r="D22" s="5"/>
      <c r="E22" s="5"/>
      <c r="F22" s="5"/>
      <c r="G22" s="5"/>
      <c r="H22" s="5"/>
      <c r="I22" s="2">
        <f t="shared" si="0"/>
        <v>0</v>
      </c>
      <c r="J22" s="2">
        <f t="shared" si="1"/>
        <v>0</v>
      </c>
      <c r="K22" s="2">
        <f t="shared" si="2"/>
        <v>0</v>
      </c>
      <c r="L22" s="2">
        <f t="shared" si="3"/>
        <v>0</v>
      </c>
      <c r="M22" s="2"/>
      <c r="N22" s="5"/>
      <c r="O22" s="5"/>
      <c r="P22" s="5"/>
      <c r="Q22" s="5"/>
    </row>
    <row r="23" spans="1:17" hidden="1" x14ac:dyDescent="0.25">
      <c r="A23" s="5"/>
      <c r="B23" s="5"/>
      <c r="C23" s="5"/>
      <c r="D23" s="5"/>
      <c r="E23" s="5"/>
      <c r="F23" s="5"/>
      <c r="G23" s="5"/>
      <c r="H23" s="5"/>
      <c r="I23" s="2">
        <f t="shared" si="0"/>
        <v>0</v>
      </c>
      <c r="J23" s="2">
        <f t="shared" si="1"/>
        <v>0</v>
      </c>
      <c r="K23" s="2">
        <f t="shared" si="2"/>
        <v>0</v>
      </c>
      <c r="L23" s="2">
        <f t="shared" si="3"/>
        <v>0</v>
      </c>
      <c r="M23" s="2"/>
      <c r="N23" s="5"/>
      <c r="O23" s="5"/>
      <c r="P23" s="5"/>
      <c r="Q23" s="5"/>
    </row>
    <row r="24" spans="1:17" hidden="1" x14ac:dyDescent="0.25">
      <c r="A24" s="5"/>
      <c r="B24" s="5"/>
      <c r="C24" s="5"/>
      <c r="D24" s="5"/>
      <c r="E24" s="5"/>
      <c r="F24" s="5"/>
      <c r="G24" s="5"/>
      <c r="H24" s="5"/>
      <c r="I24" s="2">
        <f t="shared" si="0"/>
        <v>0</v>
      </c>
      <c r="J24" s="2">
        <f t="shared" si="1"/>
        <v>0</v>
      </c>
      <c r="K24" s="2">
        <f t="shared" si="2"/>
        <v>0</v>
      </c>
      <c r="L24" s="2">
        <f t="shared" si="3"/>
        <v>0</v>
      </c>
      <c r="M24" s="2"/>
      <c r="N24" s="5"/>
      <c r="O24" s="5"/>
      <c r="P24" s="5"/>
      <c r="Q24" s="5"/>
    </row>
    <row r="25" spans="1:17" hidden="1" x14ac:dyDescent="0.25">
      <c r="A25" s="5"/>
      <c r="B25" s="5"/>
      <c r="C25" s="5"/>
      <c r="D25" s="5"/>
      <c r="E25" s="5"/>
      <c r="F25" s="5"/>
      <c r="G25" s="5"/>
      <c r="H25" s="5"/>
      <c r="I25" s="2">
        <f t="shared" si="0"/>
        <v>0</v>
      </c>
      <c r="J25" s="2">
        <f t="shared" si="1"/>
        <v>0</v>
      </c>
      <c r="K25" s="2">
        <f t="shared" si="2"/>
        <v>0</v>
      </c>
      <c r="L25" s="2">
        <f t="shared" si="3"/>
        <v>0</v>
      </c>
      <c r="M25" s="2"/>
      <c r="N25" s="5"/>
      <c r="O25" s="5"/>
      <c r="P25" s="5"/>
      <c r="Q25" s="5"/>
    </row>
    <row r="26" spans="1:17" hidden="1" x14ac:dyDescent="0.25">
      <c r="A26" s="5"/>
      <c r="B26" s="5"/>
      <c r="C26" s="5"/>
      <c r="D26" s="5"/>
      <c r="E26" s="5"/>
      <c r="F26" s="5"/>
      <c r="G26" s="5"/>
      <c r="H26" s="5"/>
      <c r="I26" s="2">
        <f t="shared" si="0"/>
        <v>0</v>
      </c>
      <c r="J26" s="2">
        <f t="shared" si="1"/>
        <v>0</v>
      </c>
      <c r="K26" s="2">
        <f t="shared" si="2"/>
        <v>0</v>
      </c>
      <c r="L26" s="2">
        <f t="shared" si="3"/>
        <v>0</v>
      </c>
      <c r="M26" s="2"/>
      <c r="N26" s="5"/>
      <c r="O26" s="5"/>
      <c r="P26" s="5"/>
      <c r="Q26" s="5"/>
    </row>
    <row r="27" spans="1:17" hidden="1" x14ac:dyDescent="0.25">
      <c r="A27" s="5"/>
      <c r="B27" s="5"/>
      <c r="C27" s="5"/>
      <c r="D27" s="5"/>
      <c r="E27" s="5"/>
      <c r="F27" s="5"/>
      <c r="G27" s="5"/>
      <c r="H27" s="5"/>
      <c r="I27" s="2">
        <f t="shared" si="0"/>
        <v>0</v>
      </c>
      <c r="J27" s="2">
        <f t="shared" si="1"/>
        <v>0</v>
      </c>
      <c r="K27" s="2">
        <f t="shared" si="2"/>
        <v>0</v>
      </c>
      <c r="L27" s="2">
        <f t="shared" si="3"/>
        <v>0</v>
      </c>
      <c r="M27" s="2"/>
      <c r="N27" s="5"/>
      <c r="O27" s="5"/>
      <c r="P27" s="5"/>
      <c r="Q27" s="5"/>
    </row>
    <row r="28" spans="1:17" hidden="1" x14ac:dyDescent="0.25">
      <c r="A28" s="5"/>
      <c r="B28" s="5"/>
      <c r="C28" s="5"/>
      <c r="D28" s="5"/>
      <c r="E28" s="5"/>
      <c r="F28" s="5"/>
      <c r="G28" s="5"/>
      <c r="H28" s="5"/>
      <c r="I28" s="2">
        <f t="shared" si="0"/>
        <v>0</v>
      </c>
      <c r="J28" s="2">
        <f t="shared" si="1"/>
        <v>0</v>
      </c>
      <c r="K28" s="2">
        <f t="shared" si="2"/>
        <v>0</v>
      </c>
      <c r="L28" s="2">
        <f t="shared" si="3"/>
        <v>0</v>
      </c>
      <c r="M28" s="2"/>
      <c r="N28" s="5"/>
      <c r="O28" s="5"/>
      <c r="P28" s="5"/>
      <c r="Q28" s="5"/>
    </row>
    <row r="29" spans="1:17" hidden="1" x14ac:dyDescent="0.25">
      <c r="A29" s="5"/>
      <c r="B29" s="5"/>
      <c r="C29" s="5"/>
      <c r="D29" s="5"/>
      <c r="E29" s="5"/>
      <c r="F29" s="5"/>
      <c r="G29" s="5"/>
      <c r="H29" s="5"/>
      <c r="I29" s="2">
        <f t="shared" si="0"/>
        <v>0</v>
      </c>
      <c r="J29" s="2">
        <f t="shared" si="1"/>
        <v>0</v>
      </c>
      <c r="K29" s="2">
        <f t="shared" si="2"/>
        <v>0</v>
      </c>
      <c r="L29" s="2">
        <f t="shared" si="3"/>
        <v>0</v>
      </c>
      <c r="M29" s="2"/>
      <c r="N29" s="5"/>
      <c r="O29" s="5"/>
      <c r="P29" s="5"/>
      <c r="Q29" s="5"/>
    </row>
    <row r="30" spans="1:17" hidden="1" x14ac:dyDescent="0.25">
      <c r="A30" s="5"/>
      <c r="B30" s="5"/>
      <c r="C30" s="5"/>
      <c r="D30" s="5"/>
      <c r="E30" s="5"/>
      <c r="F30" s="5"/>
      <c r="G30" s="5"/>
      <c r="H30" s="5"/>
      <c r="I30" s="2">
        <f t="shared" si="0"/>
        <v>0</v>
      </c>
      <c r="J30" s="2">
        <f t="shared" si="1"/>
        <v>0</v>
      </c>
      <c r="K30" s="2">
        <f t="shared" si="2"/>
        <v>0</v>
      </c>
      <c r="L30" s="2">
        <f t="shared" si="3"/>
        <v>0</v>
      </c>
      <c r="M30" s="2"/>
      <c r="N30" s="5"/>
      <c r="O30" s="5"/>
      <c r="P30" s="5"/>
      <c r="Q30" s="5"/>
    </row>
    <row r="31" spans="1:17" hidden="1" x14ac:dyDescent="0.25">
      <c r="A31" s="5"/>
      <c r="B31" s="5"/>
      <c r="C31" s="5"/>
      <c r="D31" s="5"/>
      <c r="E31" s="5"/>
      <c r="F31" s="5"/>
      <c r="G31" s="5"/>
      <c r="H31" s="5"/>
      <c r="I31" s="2">
        <f t="shared" si="0"/>
        <v>0</v>
      </c>
      <c r="J31" s="2">
        <f t="shared" si="1"/>
        <v>0</v>
      </c>
      <c r="K31" s="2">
        <f t="shared" si="2"/>
        <v>0</v>
      </c>
      <c r="L31" s="2">
        <f t="shared" si="3"/>
        <v>0</v>
      </c>
      <c r="M31" s="2"/>
      <c r="N31" s="5"/>
      <c r="O31" s="5"/>
      <c r="P31" s="5"/>
      <c r="Q31" s="5"/>
    </row>
    <row r="32" spans="1:17" hidden="1" x14ac:dyDescent="0.25">
      <c r="A32" s="5"/>
      <c r="B32" s="5"/>
      <c r="C32" s="5"/>
      <c r="D32" s="5"/>
      <c r="E32" s="5"/>
      <c r="F32" s="5"/>
      <c r="G32" s="5"/>
      <c r="H32" s="5"/>
      <c r="I32" s="2">
        <f t="shared" si="0"/>
        <v>0</v>
      </c>
      <c r="J32" s="2">
        <f t="shared" si="1"/>
        <v>0</v>
      </c>
      <c r="K32" s="2">
        <f t="shared" si="2"/>
        <v>0</v>
      </c>
      <c r="L32" s="2">
        <f t="shared" si="3"/>
        <v>0</v>
      </c>
      <c r="M32" s="2"/>
      <c r="N32" s="5"/>
      <c r="O32" s="5"/>
      <c r="P32" s="5"/>
      <c r="Q32" s="5"/>
    </row>
    <row r="33" spans="1:17" hidden="1" x14ac:dyDescent="0.25">
      <c r="A33" s="5"/>
      <c r="B33" s="5"/>
      <c r="C33" s="5"/>
      <c r="D33" s="5"/>
      <c r="E33" s="5"/>
      <c r="F33" s="5"/>
      <c r="G33" s="5"/>
      <c r="H33" s="5"/>
      <c r="I33" s="2">
        <f t="shared" si="0"/>
        <v>0</v>
      </c>
      <c r="J33" s="2">
        <f t="shared" si="1"/>
        <v>0</v>
      </c>
      <c r="K33" s="2">
        <f t="shared" si="2"/>
        <v>0</v>
      </c>
      <c r="L33" s="2">
        <f t="shared" si="3"/>
        <v>0</v>
      </c>
      <c r="M33" s="2"/>
      <c r="N33" s="5"/>
      <c r="O33" s="5"/>
      <c r="P33" s="5"/>
      <c r="Q33" s="5"/>
    </row>
    <row r="34" spans="1:17" hidden="1" x14ac:dyDescent="0.25">
      <c r="A34" s="5"/>
      <c r="B34" s="5"/>
      <c r="C34" s="5"/>
      <c r="D34" s="5"/>
      <c r="E34" s="5"/>
      <c r="F34" s="5"/>
      <c r="G34" s="5"/>
      <c r="H34" s="5"/>
      <c r="I34" s="2">
        <f t="shared" si="0"/>
        <v>0</v>
      </c>
      <c r="J34" s="2">
        <f t="shared" si="1"/>
        <v>0</v>
      </c>
      <c r="K34" s="2">
        <f t="shared" si="2"/>
        <v>0</v>
      </c>
      <c r="L34" s="2">
        <f t="shared" si="3"/>
        <v>0</v>
      </c>
      <c r="M34" s="2"/>
      <c r="N34" s="5"/>
      <c r="O34" s="5"/>
      <c r="P34" s="5"/>
      <c r="Q34" s="5"/>
    </row>
    <row r="35" spans="1:17" hidden="1" x14ac:dyDescent="0.25">
      <c r="A35" s="5"/>
      <c r="B35" s="5"/>
      <c r="C35" s="5"/>
      <c r="D35" s="5"/>
      <c r="E35" s="5"/>
      <c r="F35" s="5"/>
      <c r="G35" s="5"/>
      <c r="H35" s="5"/>
      <c r="I35" s="2">
        <f t="shared" si="0"/>
        <v>0</v>
      </c>
      <c r="J35" s="2">
        <f t="shared" si="1"/>
        <v>0</v>
      </c>
      <c r="K35" s="2">
        <f t="shared" si="2"/>
        <v>0</v>
      </c>
      <c r="L35" s="2">
        <f t="shared" si="3"/>
        <v>0</v>
      </c>
      <c r="M35" s="2"/>
      <c r="N35" s="5"/>
      <c r="O35" s="5"/>
      <c r="P35" s="5"/>
      <c r="Q35" s="5"/>
    </row>
    <row r="36" spans="1:17" hidden="1" x14ac:dyDescent="0.25">
      <c r="A36" s="5"/>
      <c r="B36" s="5"/>
      <c r="C36" s="5"/>
      <c r="D36" s="5"/>
      <c r="E36" s="5"/>
      <c r="F36" s="5"/>
      <c r="G36" s="5"/>
      <c r="H36" s="5"/>
      <c r="I36" s="2">
        <f t="shared" si="0"/>
        <v>0</v>
      </c>
      <c r="J36" s="2">
        <f t="shared" si="1"/>
        <v>0</v>
      </c>
      <c r="K36" s="2">
        <f t="shared" si="2"/>
        <v>0</v>
      </c>
      <c r="L36" s="5"/>
      <c r="M36" s="5"/>
      <c r="N36" s="5"/>
      <c r="O36" s="5"/>
      <c r="P36" s="5"/>
      <c r="Q36" s="5"/>
    </row>
    <row r="37" spans="1:17" hidden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idden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idden="1" x14ac:dyDescent="0.25"/>
    <row r="40" spans="1:17" hidden="1" x14ac:dyDescent="0.25"/>
    <row r="41" spans="1:17" hidden="1" x14ac:dyDescent="0.25"/>
    <row r="42" spans="1:17" hidden="1" x14ac:dyDescent="0.25"/>
    <row r="43" spans="1:17" hidden="1" x14ac:dyDescent="0.25"/>
    <row r="44" spans="1:17" hidden="1" x14ac:dyDescent="0.25"/>
  </sheetData>
  <autoFilter ref="A3:Q44" xr:uid="{00000000-0009-0000-0000-000002000000}">
    <filterColumn colId="16">
      <customFilters>
        <customFilter operator="notEqual" val=" "/>
      </customFilters>
    </filterColumn>
  </autoFilter>
  <pageMargins left="0.7" right="0.7" top="0.75" bottom="0.7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R9"/>
  <sheetViews>
    <sheetView tabSelected="1" zoomScale="115" zoomScaleNormal="115" workbookViewId="0">
      <selection activeCell="E9" sqref="E9"/>
    </sheetView>
  </sheetViews>
  <sheetFormatPr defaultRowHeight="15" x14ac:dyDescent="0.25"/>
  <cols>
    <col min="1" max="1" width="8.28515625" style="23" customWidth="1"/>
    <col min="2" max="2" width="41.85546875" customWidth="1"/>
    <col min="3" max="3" width="13.7109375" bestFit="1" customWidth="1"/>
    <col min="4" max="4" width="13.85546875" customWidth="1"/>
    <col min="5" max="5" width="24.85546875" customWidth="1"/>
    <col min="6" max="6" width="8.7109375" style="15" customWidth="1"/>
    <col min="7" max="7" width="9.7109375" style="15" customWidth="1"/>
    <col min="8" max="9" width="12.140625" style="15" customWidth="1"/>
    <col min="10" max="10" width="12.85546875" style="21" customWidth="1"/>
    <col min="11" max="11" width="12.85546875" style="24" customWidth="1"/>
    <col min="12" max="12" width="9.5703125" style="15" customWidth="1"/>
    <col min="13" max="13" width="17.28515625" style="15" customWidth="1"/>
    <col min="14" max="14" width="17.140625" style="24" customWidth="1"/>
    <col min="15" max="15" width="16.5703125" style="15" customWidth="1"/>
    <col min="16" max="16" width="17.5703125" style="15" customWidth="1"/>
    <col min="17" max="17" width="9.140625" style="15"/>
    <col min="18" max="18" width="10.7109375" style="15" customWidth="1"/>
    <col min="19" max="19" width="17.85546875" customWidth="1"/>
  </cols>
  <sheetData>
    <row r="1" spans="1:18" x14ac:dyDescent="0.25">
      <c r="F1" s="20"/>
      <c r="G1" s="20"/>
      <c r="H1" s="20"/>
      <c r="I1" s="20"/>
      <c r="L1" s="20"/>
      <c r="M1" s="20"/>
      <c r="O1" s="20"/>
      <c r="P1" s="20"/>
      <c r="Q1" s="20"/>
      <c r="R1" s="20"/>
    </row>
    <row r="2" spans="1:18" x14ac:dyDescent="0.25">
      <c r="F2" s="20"/>
      <c r="G2" s="20"/>
      <c r="H2" s="20"/>
      <c r="I2" s="20"/>
      <c r="L2" s="20"/>
      <c r="M2" s="20"/>
      <c r="O2" s="20"/>
      <c r="P2" s="20"/>
      <c r="Q2" s="20"/>
      <c r="R2" s="20"/>
    </row>
    <row r="4" spans="1:18" x14ac:dyDescent="0.25">
      <c r="A4" s="28" t="s">
        <v>76</v>
      </c>
      <c r="B4" s="28"/>
      <c r="C4" s="28"/>
      <c r="D4" s="28"/>
      <c r="E4" s="28"/>
      <c r="F4" s="2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6" spans="1:18" s="1" customFormat="1" x14ac:dyDescent="0.25">
      <c r="A6" s="16" t="s">
        <v>5</v>
      </c>
      <c r="B6" s="4" t="s">
        <v>67</v>
      </c>
      <c r="C6" s="4" t="s">
        <v>20</v>
      </c>
      <c r="D6" s="4" t="s">
        <v>18</v>
      </c>
      <c r="E6" s="4" t="s">
        <v>19</v>
      </c>
      <c r="F6" s="16" t="s">
        <v>0</v>
      </c>
      <c r="G6" s="16" t="s">
        <v>38</v>
      </c>
      <c r="H6" s="16" t="s">
        <v>11</v>
      </c>
      <c r="I6" s="16" t="s">
        <v>2</v>
      </c>
      <c r="J6" s="16" t="s">
        <v>26</v>
      </c>
      <c r="K6" s="16" t="s">
        <v>71</v>
      </c>
      <c r="L6" s="16" t="s">
        <v>10</v>
      </c>
      <c r="M6" s="16" t="s">
        <v>74</v>
      </c>
      <c r="N6" s="16" t="s">
        <v>72</v>
      </c>
      <c r="O6" s="16" t="s">
        <v>1</v>
      </c>
      <c r="P6" s="16" t="s">
        <v>37</v>
      </c>
      <c r="Q6" s="19"/>
      <c r="R6" s="19"/>
    </row>
    <row r="7" spans="1:18" ht="30" x14ac:dyDescent="0.25">
      <c r="A7" s="18">
        <v>1</v>
      </c>
      <c r="B7" s="22" t="s">
        <v>70</v>
      </c>
      <c r="C7" s="9" t="s">
        <v>75</v>
      </c>
      <c r="D7" s="9" t="s">
        <v>68</v>
      </c>
      <c r="E7" s="9" t="s">
        <v>69</v>
      </c>
      <c r="F7" s="9" t="s">
        <v>3</v>
      </c>
      <c r="G7" s="17">
        <v>1</v>
      </c>
      <c r="H7" s="17">
        <v>77.723820000000003</v>
      </c>
      <c r="I7" s="17">
        <v>74.599999999999994</v>
      </c>
      <c r="J7" s="17">
        <v>84.7</v>
      </c>
      <c r="K7" s="17">
        <v>67.5</v>
      </c>
      <c r="L7" s="17">
        <f>SUM(H7*50/100)</f>
        <v>38.861910000000002</v>
      </c>
      <c r="M7" s="17">
        <f>SUM(J7*30/100)</f>
        <v>25.41</v>
      </c>
      <c r="N7" s="17">
        <f>SUM(K7*20/100)</f>
        <v>13.5</v>
      </c>
      <c r="O7" s="17">
        <f>SUM(L7+M7+N7)</f>
        <v>77.771910000000005</v>
      </c>
      <c r="P7" s="17" t="s">
        <v>64</v>
      </c>
    </row>
    <row r="8" spans="1:18" s="26" customForma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s="25"/>
      <c r="R8" s="25"/>
    </row>
    <row r="9" spans="1:18" ht="60" x14ac:dyDescent="0.25">
      <c r="B9" s="27" t="s">
        <v>73</v>
      </c>
    </row>
  </sheetData>
  <autoFilter ref="A6:P80" xr:uid="{00000000-0009-0000-0000-000003000000}"/>
  <sortState ref="A7:P10">
    <sortCondition descending="1" ref="O7"/>
  </sortState>
  <mergeCells count="1">
    <mergeCell ref="A4:R4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2</vt:i4>
      </vt:variant>
    </vt:vector>
  </HeadingPairs>
  <TitlesOfParts>
    <vt:vector size="6" baseType="lpstr">
      <vt:lpstr>DOKTORA (2)</vt:lpstr>
      <vt:lpstr>YÜKSEK LİSANS</vt:lpstr>
      <vt:lpstr>DOKTORA (3)</vt:lpstr>
      <vt:lpstr>2023-2024 BAHAR Y.LDOK SON LİS.</vt:lpstr>
      <vt:lpstr>'DOKTORA (2)'!Yazdırma_Alanı</vt:lpstr>
      <vt:lpstr>'DOKTORA (3)'!Yazdırma_Alanı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2024-02-09T10:39:18Z</dcterms:modified>
</cp:coreProperties>
</file>